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劳保用品(乐采云平台采购）" sheetId="1" state="hidden" r:id="rId1"/>
    <sheet name="工程维修用品及电器工具设备" sheetId="3" r:id="rId2"/>
    <sheet name="智能化网络" sheetId="4" r:id="rId3"/>
    <sheet name="办公及装扮（乐采云采购" sheetId="6" state="hidden" r:id="rId4"/>
    <sheet name="秩序维护（乐采云采购" sheetId="7" state="hidden" r:id="rId5"/>
    <sheet name="服装（乐采云采购" sheetId="8" state="hidden" r:id="rId6"/>
    <sheet name="Sheet1" sheetId="9" r:id="rId7"/>
  </sheets>
  <definedNames>
    <definedName name="_xlnm.Print_Titles" localSheetId="1">工程维修用品及电器工具设备!$1:$1</definedName>
    <definedName name="_xlnm.Print_Titles" localSheetId="0">'劳保用品(乐采云平台采购）'!$1:$1</definedName>
    <definedName name="_xlnm.Print_Titles" localSheetId="2">智能化网络!$1:$1</definedName>
    <definedName name="_xlnm.Print_Titles" localSheetId="3">'办公及装扮（乐采云采购'!$1:$1</definedName>
    <definedName name="_xlnm.Print_Titles" localSheetId="4">'秩序维护（乐采云采购'!$1:$1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<sst xmlns="http://schemas.openxmlformats.org/spreadsheetml/2006/main" count="1351" uniqueCount="772">
  <si>
    <t>物资需求明细表（劳保用品类）</t>
  </si>
  <si>
    <t>序号</t>
  </si>
  <si>
    <t>品名</t>
  </si>
  <si>
    <t>型号/规格</t>
  </si>
  <si>
    <t>单位</t>
  </si>
  <si>
    <t>需求
数量</t>
  </si>
  <si>
    <t>预估
单价</t>
  </si>
  <si>
    <t>预估
金额</t>
  </si>
  <si>
    <t>乐采云
单价</t>
  </si>
  <si>
    <t>乐采云
金额</t>
  </si>
  <si>
    <t>乐采云
型号/规格</t>
  </si>
  <si>
    <t>乐采云
公司</t>
  </si>
  <si>
    <t>天禄湖花园</t>
  </si>
  <si>
    <t>盛雅园</t>
  </si>
  <si>
    <t>康泽西苑</t>
  </si>
  <si>
    <t>康泽东苑</t>
  </si>
  <si>
    <t>用途</t>
  </si>
  <si>
    <t>备注</t>
  </si>
  <si>
    <t>推荐品牌</t>
  </si>
  <si>
    <t>合计数量</t>
  </si>
  <si>
    <t>售楼处、培训楼、三环</t>
  </si>
  <si>
    <t>尘推（杆＋骨架+拖布）</t>
  </si>
  <si>
    <t>60厘米</t>
  </si>
  <si>
    <t>套</t>
  </si>
  <si>
    <t>国产 40cm拖把</t>
  </si>
  <si>
    <t>快购达集团有限公司</t>
  </si>
  <si>
    <t>美家、妙洁、太太乐</t>
  </si>
  <si>
    <t>90厘米</t>
  </si>
  <si>
    <t>得力LQ148</t>
  </si>
  <si>
    <t>地面刮水板</t>
  </si>
  <si>
    <t>60厘米(硅胶)</t>
  </si>
  <si>
    <t>个</t>
  </si>
  <si>
    <t>鼎达60cm 地面地板刮水器</t>
  </si>
  <si>
    <t>海绵拖把</t>
  </si>
  <si>
    <t>38cm对折式</t>
  </si>
  <si>
    <t>把</t>
  </si>
  <si>
    <t>妙洁 胶棉拖把38cm杆长132共2头对折式</t>
  </si>
  <si>
    <t>尘推替换布</t>
  </si>
  <si>
    <t>企普 60cm 拖把尘推布头布罩 替换布 蓝色</t>
  </si>
  <si>
    <t>吸水老式棉线大号拖把替换布头尘推布90cm</t>
  </si>
  <si>
    <t>棉布圆拖墩布</t>
  </si>
  <si>
    <t>木柄</t>
  </si>
  <si>
    <t>根</t>
  </si>
  <si>
    <t>科力邦 棉线拖把KB3455 120cm杆 28cm墩布头 棉线拖把 白圆头木杆</t>
  </si>
  <si>
    <t>铝合金玻璃铲刀</t>
  </si>
  <si>
    <t>260毫米</t>
  </si>
  <si>
    <t>DL359360</t>
  </si>
  <si>
    <t>得力西、绿林、世达</t>
  </si>
  <si>
    <t>重型长柄铲刀</t>
  </si>
  <si>
    <t>900毫米</t>
  </si>
  <si>
    <t>国产 带柄铲刀</t>
  </si>
  <si>
    <t>南京祖祖数据服务有限公司</t>
  </si>
  <si>
    <t>铲刀刀片</t>
  </si>
  <si>
    <t>直角型</t>
  </si>
  <si>
    <t>盒</t>
  </si>
  <si>
    <t>森林鸟清洁刀片加厚铲刀片瓷砖除胶小铲刀墙壁美缝刀片</t>
  </si>
  <si>
    <t>重型</t>
  </si>
  <si>
    <t>玻璃刮</t>
  </si>
  <si>
    <t>2.4米三件套（35厘米）</t>
  </si>
  <si>
    <t>国产 玻璃刮+伸缩杆套装35cm+2.4米 银色按（套）销售</t>
  </si>
  <si>
    <t>塑料扫帚簸箕套装</t>
  </si>
  <si>
    <t>凯美达 簸箕套装组合软毛笤帚扫地扫帚</t>
  </si>
  <si>
    <t>蓝色抹布</t>
  </si>
  <si>
    <t>75*35 厘米</t>
  </si>
  <si>
    <t>块</t>
  </si>
  <si>
    <t>顺爽 35*75 超细纤维 抹布 蓝色</t>
  </si>
  <si>
    <t>细密钢丝球</t>
  </si>
  <si>
    <t>40只/盒</t>
  </si>
  <si>
    <t>宜之选钢丝球40只商用去油污不易掉屑刷子不锈钢金属清洁球厨房洗碗刷锅</t>
  </si>
  <si>
    <t>佳帮手、妙洁、苏诺</t>
  </si>
  <si>
    <t>除尘掸</t>
  </si>
  <si>
    <t>2.9米可伸缩</t>
  </si>
  <si>
    <t>静电除尘掸子可伸缩2.8米</t>
  </si>
  <si>
    <t>塑料水桶</t>
  </si>
  <si>
    <t>24L</t>
  </si>
  <si>
    <t>国产 加厚大水桶</t>
  </si>
  <si>
    <t>五月花、爱丽思、茶花</t>
  </si>
  <si>
    <t>硬毛地刷</t>
  </si>
  <si>
    <t>40厘米刷头</t>
  </si>
  <si>
    <t>卫洋 WYS-206 地板刷硬毛长柄厨房卫生间洗地毯刷地刷子清洁刷瓷砖大号浴室便池刷地面刷塑料丝40cm 毛刷</t>
  </si>
  <si>
    <t>锡洁、妙洁、太太乐</t>
  </si>
  <si>
    <t>马桶刷</t>
  </si>
  <si>
    <t>圆头长柄</t>
  </si>
  <si>
    <t>马桶刷圆头 加厚</t>
  </si>
  <si>
    <t>小扫把加厚</t>
  </si>
  <si>
    <t>高粱</t>
  </si>
  <si>
    <t>木柄-高粱扫帚/扫把</t>
  </si>
  <si>
    <t>姚河、卫洋</t>
  </si>
  <si>
    <t>户外竹扫把</t>
  </si>
  <si>
    <t>1.5米</t>
  </si>
  <si>
    <t>竹丝笤帚 竹扫把</t>
  </si>
  <si>
    <t>竹竿大扫把</t>
  </si>
  <si>
    <t>2.2米脱叶款</t>
  </si>
  <si>
    <t>竹扫把 （大）2.2*90cm</t>
  </si>
  <si>
    <t>草耙子</t>
  </si>
  <si>
    <t>22齿</t>
  </si>
  <si>
    <t>国产 草耙子</t>
  </si>
  <si>
    <t>凯姿</t>
  </si>
  <si>
    <t>铁皮簸箕</t>
  </si>
  <si>
    <t>65-70厘米高</t>
  </si>
  <si>
    <t>风谖云、伯略</t>
  </si>
  <si>
    <t>不锈钢垃圾夹</t>
  </si>
  <si>
    <t>100厘米</t>
  </si>
  <si>
    <t>垃圾夹拾物器</t>
  </si>
  <si>
    <t>美家生活、保联</t>
  </si>
  <si>
    <t>加厚大垃圾袋</t>
  </si>
  <si>
    <t>120*140厘米（50只每袋）</t>
  </si>
  <si>
    <t>袋</t>
  </si>
  <si>
    <t>毕亚兹 物业平口垃圾袋黑色120*140cm50只单面1.5丝加厚酒店特大号塑料袋</t>
  </si>
  <si>
    <t>家馨洁、宜之选</t>
  </si>
  <si>
    <t>加厚小垃圾袋</t>
  </si>
  <si>
    <t>45*50厘米（30只每卷）</t>
  </si>
  <si>
    <t>卷</t>
  </si>
  <si>
    <t>国产 45*50cm 垃圾袋黑色加厚4.5丝（30只卷*1个）</t>
  </si>
  <si>
    <t>悦适、利得平</t>
  </si>
  <si>
    <t>加厚中垃圾袋</t>
  </si>
  <si>
    <t>60*80厘米（50只每袋）</t>
  </si>
  <si>
    <t>天枢 垃圾袋特大号加厚黑色平口塑料袋 平口式加厚款60×80cm</t>
  </si>
  <si>
    <t>压圈垃圾篓</t>
  </si>
  <si>
    <t>11L</t>
  </si>
  <si>
    <t>垃圾桶家用卧室厨房卫生间专用桶宿舍办公室大容量客厅压圈卫生桶</t>
  </si>
  <si>
    <t>五月花、佳邦</t>
  </si>
  <si>
    <t>可挂车加厚垃圾桶</t>
  </si>
  <si>
    <t>240L</t>
  </si>
  <si>
    <t>苏诺 垃圾桶 240L特厚可挂车带轮带盖</t>
  </si>
  <si>
    <t>紫光电子商务有限公司</t>
  </si>
  <si>
    <t>地球卫士、超总</t>
  </si>
  <si>
    <t>240L垃圾桶盖（与垃圾桶适配）</t>
  </si>
  <si>
    <t>替换配件</t>
  </si>
  <si>
    <t>环卫垃圾桶盖子240L户外分类垃圾桶配件（带插销）</t>
  </si>
  <si>
    <t>诚信、燕迪</t>
  </si>
  <si>
    <t>240L垃圾桶轮及轴承（与垃圾桶适配）</t>
  </si>
  <si>
    <t>特厚实心垃圾桶轮子大号加厚240升户外橡胶轮通用 2个加厚轮+加厚轴1根（240L）</t>
  </si>
  <si>
    <t>诚信、易逗</t>
  </si>
  <si>
    <t>洗衣粉</t>
  </si>
  <si>
    <t>218克</t>
  </si>
  <si>
    <t>汰渍洗衣粉218克</t>
  </si>
  <si>
    <t>汰渍、立白、奥妙</t>
  </si>
  <si>
    <t>洗洁精</t>
  </si>
  <si>
    <t>1.5千克</t>
  </si>
  <si>
    <t>桶</t>
  </si>
  <si>
    <t> 活力28透明柠檬洗洁精洁净无残留1.5kg</t>
  </si>
  <si>
    <t>立白、白猫</t>
  </si>
  <si>
    <t>中性全能清洁剂</t>
  </si>
  <si>
    <t>3.8L*4/箱</t>
  </si>
  <si>
    <t>箱</t>
  </si>
  <si>
    <t>超宝 DFF011 超宝全能清洁剂中性3.8升酒店瓷砖玻璃污渍厨房地面清洗多功能清洁绿水 超宝中性全能清洁剂/一箱4瓶</t>
  </si>
  <si>
    <t>超宝、威猛</t>
  </si>
  <si>
    <t>84消毒液</t>
  </si>
  <si>
    <t>爱特福 84消毒液 3.8L *4瓶整箱装</t>
  </si>
  <si>
    <t>草酸</t>
  </si>
  <si>
    <t>3.8L</t>
  </si>
  <si>
    <t>康纳斯 草酸清洁剂3.8L绿色按桶销售</t>
  </si>
  <si>
    <t>霸克、超宝</t>
  </si>
  <si>
    <t>除胶剂</t>
  </si>
  <si>
    <t>450ml</t>
  </si>
  <si>
    <t>瓶</t>
  </si>
  <si>
    <t>国产 除胶剂 450ML</t>
  </si>
  <si>
    <t>得力、保赐利</t>
  </si>
  <si>
    <t>酸性清洁剂洁厕剂</t>
  </si>
  <si>
    <t>超宝DFF019酸性清洁剂3.8L*4瓶（箱）</t>
  </si>
  <si>
    <t>超宝、榄菊</t>
  </si>
  <si>
    <t>小便池卫生芳香球</t>
  </si>
  <si>
    <t>200G/袋</t>
  </si>
  <si>
    <t>美鑫美 美庐净 芳香球</t>
  </si>
  <si>
    <t>江苏留芳商城有限公司</t>
  </si>
  <si>
    <t>净佰俐、绿之源</t>
  </si>
  <si>
    <t>檀香带香架</t>
  </si>
  <si>
    <t>30盘/盒</t>
  </si>
  <si>
    <t>老山 檀香正宗天然盘香12小时香熏塔香30盘装</t>
  </si>
  <si>
    <t>盛凡、榄菊</t>
  </si>
  <si>
    <t>清香型户外驱蚊蚊香</t>
  </si>
  <si>
    <t>10圈/盒</t>
  </si>
  <si>
    <t>雷达 蚊香18g*10盘</t>
  </si>
  <si>
    <t>超威、雷达</t>
  </si>
  <si>
    <t>卷纸卫生纸</t>
  </si>
  <si>
    <t>4层200g*27卷</t>
  </si>
  <si>
    <t>清风/qingfeng 原木纯品金装系列4层200克27卷 卫生卷纸</t>
  </si>
  <si>
    <t>清风、心相印</t>
  </si>
  <si>
    <t>抽纸</t>
  </si>
  <si>
    <t>200抽*20包</t>
  </si>
  <si>
    <t>清风 2层200抽/20包 原木纯品抽纸</t>
  </si>
  <si>
    <t>一次性卡片雨衣</t>
  </si>
  <si>
    <t>10件装</t>
  </si>
  <si>
    <t>包</t>
  </si>
  <si>
    <t>国产 雨巧 一次性轻便雨衣（10个起拍）</t>
  </si>
  <si>
    <t>小魔、朋意</t>
  </si>
  <si>
    <t>一次性丁腈手套</t>
  </si>
  <si>
    <t>100只/盒</t>
  </si>
  <si>
    <t>一次性丁腈防护手套 劳保工业清洁卫生 蓝色L码 100支装</t>
  </si>
  <si>
    <t>英科医疗、恒莎</t>
  </si>
  <si>
    <t>棉纱线手套</t>
  </si>
  <si>
    <t>12副/包</t>
  </si>
  <si>
    <t>三手ss-500kh</t>
  </si>
  <si>
    <t>得力、星宇</t>
  </si>
  <si>
    <t>耐油耐磨丁腈劳保手套</t>
  </si>
  <si>
    <t>丁腈手套劳保耐磨橡胶加厚</t>
  </si>
  <si>
    <t>黄色橡皮手套</t>
  </si>
  <si>
    <t>副</t>
  </si>
  <si>
    <t>回力 乳胶手套 耐酸碱橡胶 加厚 黄色 L码</t>
  </si>
  <si>
    <t>美家日记、南洋</t>
  </si>
  <si>
    <t>防冻防爆高压水管</t>
  </si>
  <si>
    <t>50米</t>
  </si>
  <si>
    <t>水管软管塑料pvc自来水家用蛇皮管4分6分1寸防冻浇水浇地分管洗车 4分管加厚50米+两只卡箍</t>
  </si>
  <si>
    <t>森艺、迪斯沃</t>
  </si>
  <si>
    <t>分齐加厚塑料水箱</t>
  </si>
  <si>
    <t>160升</t>
  </si>
  <si>
    <t>ZS-K300</t>
  </si>
  <si>
    <t>法欧诺、幸朴</t>
  </si>
  <si>
    <t>医用外科防护防护口罩</t>
  </si>
  <si>
    <t> H&amp;K 口罩 100只/盒 独立包装 防尘透气三层防护</t>
  </si>
  <si>
    <t>海氏海诺、可孚</t>
  </si>
  <si>
    <t>洁丰陶瓷毒饵站</t>
  </si>
  <si>
    <t>25厘米</t>
  </si>
  <si>
    <t>超威杀虫气雾剂</t>
  </si>
  <si>
    <t>500ml</t>
  </si>
  <si>
    <t>户净5%高效氯氰菊酯</t>
  </si>
  <si>
    <t>500ml悬浮剂</t>
  </si>
  <si>
    <t>户净0.1%高效氯氰菊酯</t>
  </si>
  <si>
    <t>500g粉剂</t>
  </si>
  <si>
    <t>埃森40%辛硫磷</t>
  </si>
  <si>
    <t>500ml乳油</t>
  </si>
  <si>
    <t>10%高效氯氰菊酯</t>
  </si>
  <si>
    <t>1000g水乳剂</t>
  </si>
  <si>
    <t>国光5%吡虫啉乳油</t>
  </si>
  <si>
    <t>200g乳油</t>
  </si>
  <si>
    <t>18%吡虫噻嗪酮</t>
  </si>
  <si>
    <t>200g悬浮剂</t>
  </si>
  <si>
    <t>沪联植保5%啶虫脒</t>
  </si>
  <si>
    <t>500g乳油</t>
  </si>
  <si>
    <t>沪联植保12%甲维虫螨腈</t>
  </si>
  <si>
    <t>1000g悬浮剂</t>
  </si>
  <si>
    <t>沪联植保25%灭幼脲</t>
  </si>
  <si>
    <t>沪联植保80%代森锰锌</t>
  </si>
  <si>
    <t>200g可湿性粉剂</t>
  </si>
  <si>
    <t>沪联植保32.5%苯甲嘧菌酯</t>
  </si>
  <si>
    <t>500g悬浮剂</t>
  </si>
  <si>
    <t>15-15-15复合肥</t>
  </si>
  <si>
    <t>25kg</t>
  </si>
  <si>
    <t>国光禾盼50%二氯喹啉酸</t>
  </si>
  <si>
    <t>25g/袋</t>
  </si>
  <si>
    <t>国光莎能75%氯吡嘧磺隆</t>
  </si>
  <si>
    <t>3g/袋</t>
  </si>
  <si>
    <t>国光格尔 20%氯氟吡氧乙酸异辛酯</t>
  </si>
  <si>
    <t>200ML/瓶</t>
  </si>
  <si>
    <t>国光博阑40%2甲氯氟吡</t>
  </si>
  <si>
    <t>100ml/瓶</t>
  </si>
  <si>
    <t>国光41%草甘膦</t>
  </si>
  <si>
    <t>200g/瓶</t>
  </si>
  <si>
    <t>国光20%草铵膦</t>
  </si>
  <si>
    <t>5kg/桶</t>
  </si>
  <si>
    <t>多年生黑麦草草籽</t>
  </si>
  <si>
    <t>净籽</t>
  </si>
  <si>
    <t>斤</t>
  </si>
  <si>
    <t>百慕大草籽</t>
  </si>
  <si>
    <t>森活大树刷白剂</t>
  </si>
  <si>
    <t>40斤</t>
  </si>
  <si>
    <t>10厘米宽黏虫胶带</t>
  </si>
  <si>
    <t>预估合计(元)</t>
  </si>
  <si>
    <t>物资需求明细表(工程维修用品及电器工具设备)</t>
  </si>
  <si>
    <t>三角阀</t>
  </si>
  <si>
    <t>4分</t>
  </si>
  <si>
    <t>18CM水龙头（不锈钢）</t>
  </si>
  <si>
    <t>10CM水龙头（不锈钢）</t>
  </si>
  <si>
    <t>园艺绿化取水器转换接头</t>
  </si>
  <si>
    <t>6分</t>
  </si>
  <si>
    <t>高压绝缘胶带</t>
  </si>
  <si>
    <t>15M</t>
  </si>
  <si>
    <t>空气开关2P 63A</t>
  </si>
  <si>
    <t>2P 63A</t>
  </si>
  <si>
    <t>漏保保护器2P 63A</t>
  </si>
  <si>
    <t>大厅出门开关按钮</t>
  </si>
  <si>
    <t>塑料86型</t>
  </si>
  <si>
    <t>门禁开关按钮</t>
  </si>
  <si>
    <t>不锈钢86</t>
  </si>
  <si>
    <t>磁力锁</t>
  </si>
  <si>
    <t>280kg</t>
  </si>
  <si>
    <t>黄腊管</t>
  </si>
  <si>
    <t>3-20mm</t>
  </si>
  <si>
    <t>10米/卷</t>
  </si>
  <si>
    <t>工程专用方形嵌入吸顶灯</t>
  </si>
  <si>
    <t>600*600/48W</t>
  </si>
  <si>
    <t>草坪灯</t>
  </si>
  <si>
    <t>80CM</t>
  </si>
  <si>
    <t>路灯罩子（非标）</t>
  </si>
  <si>
    <t>1.7M</t>
  </si>
  <si>
    <t>路灯</t>
  </si>
  <si>
    <t>T8黄光LED</t>
  </si>
  <si>
    <t>洗墙灯（景观灯）</t>
  </si>
  <si>
    <t>24V</t>
  </si>
  <si>
    <t>米</t>
  </si>
  <si>
    <t>洗墙灯驱动</t>
  </si>
  <si>
    <t>GLW400-24V-L</t>
  </si>
  <si>
    <t>洗墙灯时控</t>
  </si>
  <si>
    <t>TIM-JJDS-06RM</t>
  </si>
  <si>
    <t>电镐钻头</t>
  </si>
  <si>
    <t>尖、扁铲</t>
  </si>
  <si>
    <t>电钻电池</t>
  </si>
  <si>
    <t>标配</t>
  </si>
  <si>
    <t>只</t>
  </si>
  <si>
    <t>膨胀螺丝</t>
  </si>
  <si>
    <t>6*100
8*100</t>
  </si>
  <si>
    <t>180个/盒</t>
  </si>
  <si>
    <t>发泡胶</t>
  </si>
  <si>
    <t>900G高发泡通用型</t>
  </si>
  <si>
    <t>炮钉枪</t>
  </si>
  <si>
    <t>五档调节</t>
  </si>
  <si>
    <t>炮钉</t>
  </si>
  <si>
    <t>50枚/盒</t>
  </si>
  <si>
    <t>995结构胶</t>
  </si>
  <si>
    <t>590ml 20条</t>
  </si>
  <si>
    <t>NP玻璃胶 300ml</t>
  </si>
  <si>
    <t>300ml</t>
  </si>
  <si>
    <t>24支/箱</t>
  </si>
  <si>
    <t>防火门密封条</t>
  </si>
  <si>
    <t>中V型15*12mm</t>
  </si>
  <si>
    <t>6米</t>
  </si>
  <si>
    <t>塑料尼龙绑扎带</t>
  </si>
  <si>
    <t>4*300mm</t>
  </si>
  <si>
    <t>200根/包</t>
  </si>
  <si>
    <t>铜锁老式</t>
  </si>
  <si>
    <t>38mm</t>
  </si>
  <si>
    <t>锁扣</t>
  </si>
  <si>
    <t>4寸</t>
  </si>
  <si>
    <t>管道井锁芯</t>
  </si>
  <si>
    <t>配电箱柜门执手锁</t>
  </si>
  <si>
    <t>MS308-3</t>
  </si>
  <si>
    <t>带锁水龙头</t>
  </si>
  <si>
    <t>断桥铝平开门锁芯</t>
  </si>
  <si>
    <t>可定制通开</t>
  </si>
  <si>
    <t>断桥铝平开门把手</t>
  </si>
  <si>
    <t>通用</t>
  </si>
  <si>
    <t>断桥铝平开门合页</t>
  </si>
  <si>
    <t>通开</t>
  </si>
  <si>
    <t>水泥井盖</t>
  </si>
  <si>
    <t>49.5*49.5方形</t>
  </si>
  <si>
    <t>消防栓门弹跳锁</t>
  </si>
  <si>
    <t>普通玻璃</t>
  </si>
  <si>
    <t>3mm平玻</t>
  </si>
  <si>
    <t>㎡</t>
  </si>
  <si>
    <t>金刚玻璃刀</t>
  </si>
  <si>
    <t>5-15mm</t>
  </si>
  <si>
    <t>黄沙</t>
  </si>
  <si>
    <t>河沙</t>
  </si>
  <si>
    <t>吨</t>
  </si>
  <si>
    <t>石子</t>
  </si>
  <si>
    <t>瓜片</t>
  </si>
  <si>
    <t>挡土砖磨具</t>
  </si>
  <si>
    <t>25*40（cm）</t>
  </si>
  <si>
    <t>冷铺成品沥青</t>
  </si>
  <si>
    <t>25公斤</t>
  </si>
  <si>
    <t>体育场馆跑道专用胶粒</t>
  </si>
  <si>
    <t>胶粒用胶水</t>
  </si>
  <si>
    <t>EPDM1公斤</t>
  </si>
  <si>
    <t>地坪漆</t>
  </si>
  <si>
    <t>5公斤</t>
  </si>
  <si>
    <t>双丙聚氨酯路面漆</t>
  </si>
  <si>
    <t>22kg</t>
  </si>
  <si>
    <t>水性金属漆</t>
  </si>
  <si>
    <t>2kg</t>
  </si>
  <si>
    <t>耐水腻子粉</t>
  </si>
  <si>
    <t>15kg</t>
  </si>
  <si>
    <t>快涂宝嵌缝膏</t>
  </si>
  <si>
    <t>10kg</t>
  </si>
  <si>
    <t>阳角条</t>
  </si>
  <si>
    <t>2.4米</t>
  </si>
  <si>
    <t>条</t>
  </si>
  <si>
    <t>200柔韧型防水涂料</t>
  </si>
  <si>
    <t>9kg</t>
  </si>
  <si>
    <t>真石漆</t>
  </si>
  <si>
    <t>瓷砖</t>
  </si>
  <si>
    <t>80*80</t>
  </si>
  <si>
    <t>60*60</t>
  </si>
  <si>
    <t>氟利昂</t>
  </si>
  <si>
    <t>加注</t>
  </si>
  <si>
    <t>次</t>
  </si>
  <si>
    <t>挡车器</t>
  </si>
  <si>
    <t>590*160*120mm</t>
  </si>
  <si>
    <t>智能照明控制模块</t>
  </si>
  <si>
    <t>6回路</t>
  </si>
  <si>
    <t>防盗门锂电池</t>
  </si>
  <si>
    <t>ZNS-09E17.4v4200mah</t>
  </si>
  <si>
    <t>延时面盆水龙头</t>
  </si>
  <si>
    <t>小便池延时开关</t>
  </si>
  <si>
    <t>马桶水箱按钮</t>
  </si>
  <si>
    <t xml:space="preserve">管道保温棉 </t>
  </si>
  <si>
    <t>内径20mm</t>
  </si>
  <si>
    <t>内径50mm</t>
  </si>
  <si>
    <t>内径100mm</t>
  </si>
  <si>
    <t>水表</t>
  </si>
  <si>
    <t>规格</t>
  </si>
  <si>
    <t>石塑电梯装饰面板</t>
  </si>
  <si>
    <t>244*122cm</t>
  </si>
  <si>
    <t>电梯门套板</t>
  </si>
  <si>
    <t>安全绳</t>
  </si>
  <si>
    <t>10mm20米+双钩</t>
  </si>
  <si>
    <t>安全带</t>
  </si>
  <si>
    <t>五点式1.8米单小钩</t>
  </si>
  <si>
    <t>巡逻二轮电动车</t>
  </si>
  <si>
    <t>品牌定制（60V20A）</t>
  </si>
  <si>
    <t>辆</t>
  </si>
  <si>
    <t>高压自吸泵</t>
  </si>
  <si>
    <t>800W</t>
  </si>
  <si>
    <t>台</t>
  </si>
  <si>
    <t>脱水机</t>
  </si>
  <si>
    <t>8.6公斤</t>
  </si>
  <si>
    <t>排水泵</t>
  </si>
  <si>
    <t>1.5KW/220V口径100</t>
  </si>
  <si>
    <t>单项电焊机</t>
  </si>
  <si>
    <t>315大电流10米全套</t>
  </si>
  <si>
    <t>手枪钻</t>
  </si>
  <si>
    <t>12V两电</t>
  </si>
  <si>
    <t>充电式锂电吹风机</t>
  </si>
  <si>
    <t>6档调速双电池</t>
  </si>
  <si>
    <t>预估合计（元）</t>
  </si>
  <si>
    <t>物资需求明细表（智能化网络）</t>
  </si>
  <si>
    <t>门禁一体机</t>
  </si>
  <si>
    <t>DS-K1T105M/12V</t>
  </si>
  <si>
    <t>TP-LINK8口交换机</t>
  </si>
  <si>
    <t>RG-ES208GC</t>
  </si>
  <si>
    <t>TP-LINK16口交换机</t>
  </si>
  <si>
    <t>RG-ES216GC</t>
  </si>
  <si>
    <t>TP-LINK24口交换机</t>
  </si>
  <si>
    <t>RG-ES224GC</t>
  </si>
  <si>
    <t>数字解码器(8口)</t>
  </si>
  <si>
    <t>DS-KAD606-N</t>
  </si>
  <si>
    <t>楼栋门禁驱动</t>
  </si>
  <si>
    <t>S-75-12/24</t>
  </si>
  <si>
    <t>S-150-12/24</t>
  </si>
  <si>
    <t>S-250-12/24</t>
  </si>
  <si>
    <t>S-300-12/24</t>
  </si>
  <si>
    <t>监控开关电源</t>
  </si>
  <si>
    <t>EPR-150-24</t>
  </si>
  <si>
    <t>门禁门磁</t>
  </si>
  <si>
    <t>23（19）*4.1*2.5（cm）</t>
  </si>
  <si>
    <t>50*4.6*2.5(cm)</t>
  </si>
  <si>
    <t>道闸控制器</t>
  </si>
  <si>
    <t>T26</t>
  </si>
  <si>
    <t>道闸杆子</t>
  </si>
  <si>
    <t>定制</t>
  </si>
  <si>
    <t>变压器</t>
  </si>
  <si>
    <t>信息发布系统P3-E全彩屏</t>
  </si>
  <si>
    <t>m2</t>
  </si>
  <si>
    <t>数据采集发送卡</t>
  </si>
  <si>
    <t>物资需求明细表（办公及装扮）</t>
  </si>
  <si>
    <t>各小区需求量</t>
  </si>
  <si>
    <t>蓝色档案盒</t>
  </si>
  <si>
    <t>35MM
（加厚纯PP板材）</t>
  </si>
  <si>
    <t>得力 单只35mmA4加厚PP粘扣文件盒/档案盒 财会用品 27035蓝色QCZXHQ</t>
  </si>
  <si>
    <t>得力、晨光</t>
  </si>
  <si>
    <t>55MM
（加厚纯PP板材）</t>
  </si>
  <si>
    <t>晨光 A4/55mm蓝色粘扣档案盒办公文件盒</t>
  </si>
  <si>
    <t>水滴型透明白色
抽拉文件夹</t>
  </si>
  <si>
    <t>8mm</t>
  </si>
  <si>
    <t>得力 63108 10只A4透明拉杆夹 8mm背宽水滴抽杆夹报告夹</t>
  </si>
  <si>
    <t>文件筐</t>
  </si>
  <si>
    <t>加厚四联黑色</t>
  </si>
  <si>
    <t>得力 得力/deli 文件架文件座四联文件筐多层资料架文件栏文件框文件夹收纳盒 33777(不带笔筒)四联黑色 文具套装/礼盒</t>
  </si>
  <si>
    <t>70gA4打印纸</t>
  </si>
  <si>
    <t>8包/箱</t>
  </si>
  <si>
    <t>国产 A4打印纸(70g/8包)</t>
  </si>
  <si>
    <t>名企云（南通）电子商务有限公司</t>
  </si>
  <si>
    <t>得力、晨光、清风</t>
  </si>
  <si>
    <t>A4浅粉纸色
打印纸</t>
  </si>
  <si>
    <t>A4-80g-100张</t>
  </si>
  <si>
    <t>A4粉色打印纸 yl</t>
  </si>
  <si>
    <t>得力、晨光、齐心</t>
  </si>
  <si>
    <t>A4书写板夹</t>
  </si>
  <si>
    <t>A4文件夹板夹资料夹强力金属夹多功能夹板写字垫板文具商务办公用品学生用书写试卷整理神器书写板文件夹文具</t>
  </si>
  <si>
    <t>三角抽拉杆</t>
  </si>
  <si>
    <t>15mm</t>
  </si>
  <si>
    <t>上汇15mm抽杆夹</t>
  </si>
  <si>
    <t>激光碳粉盒
（M6506打印机）</t>
  </si>
  <si>
    <t>PD-206</t>
  </si>
  <si>
    <t>天威PD-206硒鼓适用奔图P2506粉盒M6506 P2506W M6606 M6556打印机墨盒 易加粉1600页*1支</t>
  </si>
  <si>
    <t>柯尼卡美能达适用</t>
  </si>
  <si>
    <t>原装粉盒</t>
  </si>
  <si>
    <t>TN223黑色27000页</t>
  </si>
  <si>
    <t>京呈 PLUS版TN223 适用美能达</t>
  </si>
  <si>
    <t>TN223红色25000页</t>
  </si>
  <si>
    <t>TN223蓝色25000页</t>
  </si>
  <si>
    <t>TN223黄色25000页</t>
  </si>
  <si>
    <t>硒鼓</t>
  </si>
  <si>
    <t>AD207粉盒</t>
  </si>
  <si>
    <t>震旦/AURORA AD207 粉盒</t>
  </si>
  <si>
    <t>震旦、格之格、得印</t>
  </si>
  <si>
    <t>TN2215</t>
  </si>
  <si>
    <t>格之格 TN2215墨粉</t>
  </si>
  <si>
    <t>格之格、得力、柯美</t>
  </si>
  <si>
    <t>佳能MF641Cw</t>
  </si>
  <si>
    <t>格之格 CRG-054 硒鼓 适用佳能643cdw硒鼓 LBP621Cw mf645cx硒鼓 LBP623Cdn MF641Cw LBP623Cdw</t>
  </si>
  <si>
    <t>好彩韵、格之格、烁帆</t>
  </si>
  <si>
    <t>A4塑封机</t>
  </si>
  <si>
    <t>得力塑封机办公家用a4压膜机相片过胶机迷你照片过塑机3寸5寸6寸7/8寸文件书画塑膜机热裱覆膜小型商用封膜机</t>
  </si>
  <si>
    <t>得力、晨光、古德</t>
  </si>
  <si>
    <t>A4塑封膜</t>
  </si>
  <si>
    <t>100张/包</t>
  </si>
  <si>
    <t>得力 A4/A3塑封膜 100张/每包 yl</t>
  </si>
  <si>
    <t>双面泡棉胶带</t>
  </si>
  <si>
    <t>36mm*4.5mm*2.5mm</t>
  </si>
  <si>
    <t>得力30416高粘EVA泡棉双面胶带 36mm*5y*2.5mm加厚</t>
  </si>
  <si>
    <t>双面胶</t>
  </si>
  <si>
    <t>12mmx9.1mm</t>
  </si>
  <si>
    <t>得力（deli）高粘棉纸双面胶带 12mm*10y(9.1m/卷) 学生文具 开学必备学习用品 白色24卷/袋装 办公用品 P30401</t>
  </si>
  <si>
    <t>南京豪码科技有限公司</t>
  </si>
  <si>
    <t>透明胶带</t>
  </si>
  <si>
    <t>宽1.8cm*长27米 8个/卷</t>
  </si>
  <si>
    <t>得力 30065 透明胶带18mm*30y*38um （Z7424）</t>
  </si>
  <si>
    <t>宽4.8cm*长54米 6个/卷</t>
  </si>
  <si>
    <t>国标 透明宽胶带 48mm*30，6卷/筒</t>
  </si>
  <si>
    <t>固体胶</t>
  </si>
  <si>
    <t xml:space="preserve"> 15g/12个</t>
  </si>
  <si>
    <t>得力 7104 高粘度固体胶 15g 12支/盒 白色 单位：盒</t>
  </si>
  <si>
    <t>软皮本</t>
  </si>
  <si>
    <t>12本/A5/30张</t>
  </si>
  <si>
    <t>组</t>
  </si>
  <si>
    <t>得力 7650 软面抄笔记本A5/30张/60页/12本/袋F</t>
  </si>
  <si>
    <t>中性笔</t>
  </si>
  <si>
    <t>K-35黑色0.5mm</t>
  </si>
  <si>
    <t>AGP13604A 晨光（M&amp;G）文具 按动精英K35中性笔学生0.5黑笔签字笔商务子弹头水笔办公用品 黑色12支/盒 AGP1350-A</t>
  </si>
  <si>
    <t>K-35红色0.5mm</t>
  </si>
  <si>
    <t>晨光 K-35 晨光（M&amp;G）文具K35按动中性笔学生0.5红笔签字笔商务子弹头水笔高颜值办公用品红色12支/盒</t>
  </si>
  <si>
    <t>中性笔芯</t>
  </si>
  <si>
    <t>K-35黑色</t>
  </si>
  <si>
    <t>支</t>
  </si>
  <si>
    <t>晨光/M&amp;G G-5 中性笔芯 晨光(M&amp;G)文具G-5黑色\红色\蓝色0.5mm按动子弹头中性笔芯 签字笔替芯 水笔芯 1008/K35/S01/S08适用 20支/盒</t>
  </si>
  <si>
    <t>订书钉</t>
  </si>
  <si>
    <t>10盒装</t>
  </si>
  <si>
    <t>打</t>
  </si>
  <si>
    <t>得力 （6243187）得力 订书针</t>
  </si>
  <si>
    <t>订书钉(厚）</t>
  </si>
  <si>
    <t>得力 0015 (218854)得力订书钉 0015 厚层(23/10)</t>
  </si>
  <si>
    <t>回形针</t>
  </si>
  <si>
    <t>齐心(Comix)回形针/曲别针 3# 镀镍防锈 100枚/盒 10盒装</t>
  </si>
  <si>
    <t>燕尾夹</t>
  </si>
  <si>
    <t>50mm</t>
  </si>
  <si>
    <t>得力 12只50mm彩色长尾夹票夹1#超大号燕尾夹票据夹子 12只/筒8551ES</t>
  </si>
  <si>
    <t>32mm</t>
  </si>
  <si>
    <t>得力(deli)24只32mm彩色长尾夹票夹 3#中号金属燕尾夹票据文件夹子 办公用品 8553ES(1364764)</t>
  </si>
  <si>
    <t>19mm</t>
  </si>
  <si>
    <t>得力文具 燕尾夹no.8555ES 19mm彩色长尾夹 40只/盒（5054583）</t>
  </si>
  <si>
    <t>印台</t>
  </si>
  <si>
    <t>116*66mm</t>
  </si>
  <si>
    <t>得力 内盘面116*66mm透明外壳方形快干印台印泥 办公用品 TB9864</t>
  </si>
  <si>
    <t>标签纸</t>
  </si>
  <si>
    <t>23*33mm96枚</t>
  </si>
  <si>
    <t>张</t>
  </si>
  <si>
    <t>得力 得力（deli）96枚23*33mm红框、蓝框 不干胶标签贴纸便利贴自粘性标贴姓名贴 7189</t>
  </si>
  <si>
    <t>挂钩</t>
  </si>
  <si>
    <t>6个/组</t>
  </si>
  <si>
    <t>得力白色挂钩-19350/板</t>
  </si>
  <si>
    <t>A4磁性展示贴</t>
  </si>
  <si>
    <t>国产 A4 磁吸贴磁性贴</t>
  </si>
  <si>
    <t>文件柜
通玻柜4层</t>
  </si>
  <si>
    <t>850*390*1800mm
厚0.5mm</t>
  </si>
  <si>
    <t>国产 企诺 凭证资料柜文件柜通玻柜 QA003 850*390*1800mm</t>
  </si>
  <si>
    <t>佐盛、天力星</t>
  </si>
  <si>
    <t>中二斗文件柜</t>
  </si>
  <si>
    <t>中二斗柜 奈高 中二斗文件柜 1800*850*390</t>
  </si>
  <si>
    <t>佐盛、华宇天地</t>
  </si>
  <si>
    <t>4层货架</t>
  </si>
  <si>
    <t>200*60*200CM</t>
  </si>
  <si>
    <t>国产 货架 200*60*200cm 四层 300kg</t>
  </si>
  <si>
    <t>中伟、音飞</t>
  </si>
  <si>
    <t>存料单</t>
  </si>
  <si>
    <t>250g100张</t>
  </si>
  <si>
    <t>本</t>
  </si>
  <si>
    <t>强林 274-48 强林48K存料卡（每包50张）</t>
  </si>
  <si>
    <t>符合国家标准</t>
  </si>
  <si>
    <t>鼠标</t>
  </si>
  <si>
    <t>联想
有线轻音M220L</t>
  </si>
  <si>
    <t>联想大红点M220L有线鼠标</t>
  </si>
  <si>
    <t>联想、小米</t>
  </si>
  <si>
    <t>裁纸刀</t>
  </si>
  <si>
    <t>A4台板钢质切纸刀</t>
  </si>
  <si>
    <t>得力 A4钢质切纸机 8014</t>
  </si>
  <si>
    <t>一次性纸杯</t>
  </si>
  <si>
    <t>240ml*100只</t>
  </si>
  <si>
    <t>齐心 L302 加厚一次性水杯/纸杯 办公用品 250ml 9安 100个装</t>
  </si>
  <si>
    <t>妙洁、百草园</t>
  </si>
  <si>
    <t>点钞机</t>
  </si>
  <si>
    <t>S1PRO</t>
  </si>
  <si>
    <t>得力 点钞机 验钞点钞机33300S</t>
  </si>
  <si>
    <t>科密、得力</t>
  </si>
  <si>
    <t>烧水壶</t>
  </si>
  <si>
    <t>1.5升1566</t>
  </si>
  <si>
    <t>苏泊尔/SUPOR SW-15J626 苏泊尔 304不锈钢水壶 双层防烫全钢烧水壶 1.5L</t>
  </si>
  <si>
    <t>美的、小米</t>
  </si>
  <si>
    <t>电风扇</t>
  </si>
  <si>
    <t>SAF30AB</t>
  </si>
  <si>
    <t>荣事达 FD-40L01 （Royalstar）电风扇家用8叶柔风落地扇立式台地两用大风量节能摇头电扇轻音低噪风扇 FD-30L501</t>
  </si>
  <si>
    <t>饮用纯净水</t>
  </si>
  <si>
    <t>550ml*24</t>
  </si>
  <si>
    <t>扎</t>
  </si>
  <si>
    <t>农夫 550ml 农夫山泉饮用水纯净水 24瓶</t>
  </si>
  <si>
    <t>农夫山泉、怡宝、冰露</t>
  </si>
  <si>
    <t>棉签</t>
  </si>
  <si>
    <t>100支</t>
  </si>
  <si>
    <t>碘伏</t>
  </si>
  <si>
    <t>科美丽康牌 碘伏消毒液 500ml经典型</t>
  </si>
  <si>
    <t>酒精</t>
  </si>
  <si>
    <t>500ml/75%</t>
  </si>
  <si>
    <t>海氏海诺 75%酒精消毒液 500ml/瓶（6.12）</t>
  </si>
  <si>
    <t>一次性鞋套</t>
  </si>
  <si>
    <t>100只</t>
  </si>
  <si>
    <t>国产 / 一次性鞋套(蓝色) 无纺布/100只/袋</t>
  </si>
  <si>
    <t>优奥、茶花</t>
  </si>
  <si>
    <t>纯红植绒灯笼</t>
  </si>
  <si>
    <t xml:space="preserve">3#（30个每袋）          不带光源  </t>
  </si>
  <si>
    <t>Saramonic 灯笼串 植绒小灯笼挂饰-（推荐款） 绳子</t>
  </si>
  <si>
    <t>户外绿植装饰</t>
  </si>
  <si>
    <t>红灯笼</t>
  </si>
  <si>
    <t>直径60cm 不带光源</t>
  </si>
  <si>
    <t>对</t>
  </si>
  <si>
    <t>金杯电缆 迪克晨西DKCX DL-80# 100#灯具灯饰道路红灯笼 道路灯具</t>
  </si>
  <si>
    <t>大厅门口</t>
  </si>
  <si>
    <t>直径80cm 不带光源</t>
  </si>
  <si>
    <t>国产 大红灯笼（单位：2个/件）</t>
  </si>
  <si>
    <t>绿茶茶包</t>
  </si>
  <si>
    <t>100包/盒</t>
  </si>
  <si>
    <t>立顿 绿茶 2g*100 包泡装茶包 按（盒）销售</t>
  </si>
  <si>
    <t>立顿、茶里、福茗源</t>
  </si>
  <si>
    <t>鞋套</t>
  </si>
  <si>
    <t>48只/袋</t>
  </si>
  <si>
    <t>8号国旗串</t>
  </si>
  <si>
    <t>14*21cm，80米150面旗</t>
  </si>
  <si>
    <t>8H 8号 国旗串旗五星红旗户外国庆节吊旗装饰挂旗【8号国旗】50面旗 约15米/1条</t>
  </si>
  <si>
    <t>大号全红旗串</t>
  </si>
  <si>
    <t>100米</t>
  </si>
  <si>
    <t>中光 QC100 三角旗帜小彩旗串旗安全旗隔离带警示旗</t>
  </si>
  <si>
    <t>物资需求明细表(秩序维护类)</t>
  </si>
  <si>
    <t>乐采云
采购额</t>
  </si>
  <si>
    <t>雨衣</t>
  </si>
  <si>
    <t>黑色长雨衣</t>
  </si>
  <si>
    <t>件</t>
  </si>
  <si>
    <t>国产 HSKP-CFY01 豪思克普 连体雨衣长款 加厚一体全身灰黑色防暴雨户外工地巡视反光条雨披 加厚牛津布【前后反光条】</t>
  </si>
  <si>
    <t>准航、亿泉</t>
  </si>
  <si>
    <t>雨靴</t>
  </si>
  <si>
    <t>黑色</t>
  </si>
  <si>
    <t>双</t>
  </si>
  <si>
    <t>国产雨靴 黑色 尺码备注</t>
  </si>
  <si>
    <t>回力、亿泉</t>
  </si>
  <si>
    <t>工业盐</t>
  </si>
  <si>
    <t>50KG</t>
  </si>
  <si>
    <t>采之采-50KG融雪剂 除雪剂 工业盐 小区道路化冰剂环保除雪水管软化防冻剂粗盐颗粒路面化雪 化冰化雪剂 融雪剂 50kg</t>
  </si>
  <si>
    <t>中盐、井神</t>
  </si>
  <si>
    <t>铁锹</t>
  </si>
  <si>
    <t>1.4米木柄</t>
  </si>
  <si>
    <t>蓓尔蓝 铁锹 FW1191 1.4M槐木杆+2号煤锹 (黑色) 锰钢农用园林工具除雪铲铁锨户外挖土松土铁铲</t>
  </si>
  <si>
    <t>加厚锰钢</t>
  </si>
  <si>
    <t>应急手提电筒</t>
  </si>
  <si>
    <t>锂电续航5小时+</t>
  </si>
  <si>
    <t>雅格 YG-H105 雅格/YAGE YG-H103 手电筒 强光 充电式锂电池超亮户外远射保安巡逻家用手提式应急灯</t>
  </si>
  <si>
    <t>沃尔森、飞利浦</t>
  </si>
  <si>
    <t>消防器材点检表</t>
  </si>
  <si>
    <t>8.5*12.5cm</t>
  </si>
  <si>
    <t>200张</t>
  </si>
  <si>
    <t>百舸 灭火器检查卡记录卡 消防器材月检表巡查点检卡 万用手册</t>
  </si>
  <si>
    <t>室内消火栓以及灭火器月度点检</t>
  </si>
  <si>
    <t>符合标准</t>
  </si>
  <si>
    <t>插卡对讲机</t>
  </si>
  <si>
    <t>IP-Q88</t>
  </si>
  <si>
    <t>科立捷 插卡不限距离 公网对讲机远距离全国对讲</t>
  </si>
  <si>
    <t>泉盛</t>
  </si>
  <si>
    <t>扩音喇叭</t>
  </si>
  <si>
    <t>MK-16L</t>
  </si>
  <si>
    <t>索爱（soaiy）800双喇叭麦克风扩音器喊话器录音叫卖扬声器大声公手持便携式摆地摊高音蓝牙U盘宣传充电旗舰版1577440</t>
  </si>
  <si>
    <t>爱国者、先科</t>
  </si>
  <si>
    <t>橡胶辊</t>
  </si>
  <si>
    <t>46CM</t>
  </si>
  <si>
    <t>11阑欧 FBG1安保防暴棍 防护用品 橡胶棒 救生棒/荧光棒</t>
  </si>
  <si>
    <t>训保、际华星空</t>
  </si>
  <si>
    <t>透明防爆护盾</t>
  </si>
  <si>
    <t>PC</t>
  </si>
  <si>
    <t>国标 防爆盾牌</t>
  </si>
  <si>
    <t>肩章灯</t>
  </si>
  <si>
    <t>红蓝充电款</t>
  </si>
  <si>
    <t>OTHER 肩灯环卫骑行夜跑救援信号灯保安巡逻执勤红蓝爆闪肩夹警示闪光灯</t>
  </si>
  <si>
    <t>准航、</t>
  </si>
  <si>
    <t>天然花岗岩石球</t>
  </si>
  <si>
    <t>直径50CM</t>
  </si>
  <si>
    <t>豪艺 石球路障挡车大理石圆球广场防撞石墩子 直径50厘米</t>
  </si>
  <si>
    <t>包卸货</t>
  </si>
  <si>
    <t>与现场适配</t>
  </si>
  <si>
    <t>防滑草垫</t>
  </si>
  <si>
    <t>1M*1M</t>
  </si>
  <si>
    <t>防滑草垫1.3*60</t>
  </si>
  <si>
    <t>警戒带</t>
  </si>
  <si>
    <t>加厚涤纶100米/卷</t>
  </si>
  <si>
    <t>国产5cm宽盒装警戒线涤纶伸缩警示带安全隔离带警戒带反光100米</t>
  </si>
  <si>
    <t>准航、冰禹</t>
  </si>
  <si>
    <t>方形锥桶</t>
  </si>
  <si>
    <t>4斤</t>
  </si>
  <si>
    <t>反光路锥橡胶反光方锥禁止停车雪糕筒警示柱</t>
  </si>
  <si>
    <t>卓瑞达、鸣固</t>
  </si>
  <si>
    <t>反光胶带</t>
  </si>
  <si>
    <t>宽6CM长50M</t>
  </si>
  <si>
    <t>PVC 警示胶带 黑黄反光 斑马线警戒地标贴 50mm*30m/卷（A5094）</t>
  </si>
  <si>
    <t>反光警示柱</t>
  </si>
  <si>
    <t>70CM</t>
  </si>
  <si>
    <t>鼎红 70CM塑料警示柱防撞柱反光立柱路桩隔离柱交通安全道路标志柱</t>
  </si>
  <si>
    <t>准航、卓瑞达</t>
  </si>
  <si>
    <t>锂电池专用灭火器</t>
  </si>
  <si>
    <t>3L手提式</t>
  </si>
  <si>
    <t>国产 锂电池灭火器3L</t>
  </si>
  <si>
    <t>群安、中瑾</t>
  </si>
  <si>
    <t>消火栓保护罩子</t>
  </si>
  <si>
    <t>70*50CM</t>
  </si>
  <si>
    <t>消火栓保护罩 85cm*55cm</t>
  </si>
  <si>
    <t>鸣固、洪湖</t>
  </si>
  <si>
    <t>遮阳帽</t>
  </si>
  <si>
    <t>顶</t>
  </si>
  <si>
    <t>国产 遮阳帽</t>
  </si>
  <si>
    <t>百兰诗、芬莱尔</t>
  </si>
  <si>
    <t>防晒袖套</t>
  </si>
  <si>
    <t>黑/白</t>
  </si>
  <si>
    <t>奢伊/SHEYI WH292 防晒冰袖 男女防紫外线 露指户外冰丝手臂袖套</t>
  </si>
  <si>
    <t>折叠雨伞</t>
  </si>
  <si>
    <t>ABDT ABDT223319骨超大号雨伞折叠男女商务三人睛雨两用加大三折太阳伞</t>
  </si>
  <si>
    <t>天堂伞、小魔</t>
  </si>
  <si>
    <t>打气筒</t>
  </si>
  <si>
    <t>国产气筒永久打气筒自行车家用高压摩托车充气电动车汽车篮球通用气管便携</t>
  </si>
  <si>
    <t>永久、得力</t>
  </si>
  <si>
    <t>车辆应急启动器</t>
  </si>
  <si>
    <t>纽曼、扬子</t>
  </si>
  <si>
    <t>物资需求明细表(服装类)</t>
  </si>
  <si>
    <t>乐采云
采购金额</t>
  </si>
  <si>
    <t>其他</t>
  </si>
  <si>
    <t>三合一冲锋衣</t>
  </si>
  <si>
    <t>吴彬 NZ032 山系潮流冲锋衣防风防水三合一抓绒登山服加绒保暖外套男</t>
  </si>
  <si>
    <t>罗蒙、蕉下</t>
  </si>
  <si>
    <t>长袖衬衫T恤</t>
  </si>
  <si>
    <t>男女款白色</t>
  </si>
  <si>
    <t>云丰9204 厂家直销新款白色长袖细斜纹职业衬衫办公室银行工装房地产销售职员可绣LOGO支持 运动服饰</t>
  </si>
  <si>
    <t>短袖衬衫T恤</t>
  </si>
  <si>
    <t>芊华 QHFS63 衬衫 衬衣 长袖襯衫 运动服饰</t>
  </si>
  <si>
    <t>夏季西服裤</t>
  </si>
  <si>
    <t>男款藏青</t>
  </si>
  <si>
    <t>涟桓奕单位正装春秋执勤服裤警单裤男公务夏季服装工作裤制服保安2023款 黑色夏季西裤</t>
  </si>
  <si>
    <t>女款藏青</t>
  </si>
  <si>
    <t>修合塾 CHNV-120 女裤 女装</t>
  </si>
  <si>
    <t>春秋维修工套装</t>
  </si>
  <si>
    <t>藏蓝色</t>
  </si>
  <si>
    <t>领灿工作服套装男劳保服长袖春秋冬车间工人耐磨工装汽修建筑工地 深灰色 175/XL套装</t>
  </si>
  <si>
    <t>乾朗、蓝之旺</t>
  </si>
  <si>
    <t>春秋秩序员套装</t>
  </si>
  <si>
    <t>帝雅柏 保安服秋装套装春秋冬上衣511夏季短袖战训服男女安保物业工作服 秋冬款套装+保安标</t>
  </si>
  <si>
    <t>皑虎、龙伟联合</t>
  </si>
  <si>
    <t>夏季维修工套装</t>
  </si>
  <si>
    <t>吴衣斯 工作服套装男士夏季短袖劳保服耐磨夏天薄款长袖上衣车间厂服 藏蓝色短袖套装</t>
  </si>
  <si>
    <t>夏季秩序员套装</t>
  </si>
  <si>
    <t>黑色（含帽子腰带与标贴）</t>
  </si>
  <si>
    <t>盾郎夏季保安服套装保安工作服黑色执勤服春秋物业门卫制服套装</t>
  </si>
  <si>
    <t>冬季保洁员冲锋衣</t>
  </si>
  <si>
    <t>橘黄色</t>
  </si>
  <si>
    <r>
      <rPr>
        <sz val="12"/>
        <color rgb="FF333333"/>
        <rFont val="Microsoft YaHei"/>
        <charset val="134"/>
      </rPr>
      <t>吴衣斯 冲锋衣工作服防风防水三合一可拆卸加厚外套定做刺绣印字</t>
    </r>
    <r>
      <rPr>
        <sz val="12"/>
        <color rgb="FF333333"/>
        <rFont val="Microsoft YaHei"/>
        <charset val="134"/>
      </rPr>
      <t> </t>
    </r>
  </si>
  <si>
    <t>冬季维修工棉服</t>
  </si>
  <si>
    <t xml:space="preserve">莱盛 工作服加厚棉衣定制物业防寒棉袄供电局劳保棉服大衣 </t>
  </si>
  <si>
    <t>反光背心</t>
  </si>
  <si>
    <t>金科 首盾环卫工作服保洁反光背心马甲园林绿化马夹环卫工人衣服定-制</t>
  </si>
  <si>
    <t>首盾、挡箭牌</t>
  </si>
  <si>
    <t>标段一：常用物资</t>
  </si>
  <si>
    <t>品类</t>
  </si>
  <si>
    <t>总金额</t>
  </si>
  <si>
    <t>日常及应急物资</t>
  </si>
  <si>
    <t>防虫消杀养护</t>
  </si>
  <si>
    <t>标段一采购金额</t>
  </si>
  <si>
    <t>标段二：智能化网络设备及维修物资</t>
  </si>
  <si>
    <t>工程维修用品及电器工具设备</t>
  </si>
  <si>
    <t>智能化网络设备</t>
  </si>
  <si>
    <t>标段二采购金额</t>
  </si>
  <si>
    <t>总采购金额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</si>
</sst>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8"/>
      <name val="宋体"/>
      <charset val="134"/>
    </font>
    <font>
      <b/>
      <sz val="16"/>
      <name val="宋体"/>
      <charset val="134"/>
    </font>
    <font>
      <b/>
      <sz val="12"/>
      <name val="宋体"/>
      <charset val="134"/>
    </font>
    <font>
      <sz val="11"/>
      <name val="宋体"/>
      <charset val="134"/>
    </font>
    <font>
      <sz val="12"/>
      <color rgb="FF333333"/>
      <name val="Microsoft YaHei"/>
      <charset val="134"/>
    </font>
    <font>
      <b/>
      <sz val="12"/>
      <color rgb="FF7C7070"/>
      <name val="Arial"/>
      <charset val="134"/>
    </font>
    <font>
      <sz val="12"/>
      <color rgb="FFFF0000"/>
      <name val="宋体"/>
      <charset val="134"/>
    </font>
    <font>
      <sz val="12"/>
      <name val="Microsoft YaHei"/>
      <charset val="134"/>
    </font>
    <font>
      <sz val="11"/>
      <color rgb="FF000000"/>
      <name val="宋体"/>
      <charset val="134"/>
    </font>
    <font>
      <sz val="12"/>
      <name val="SimSun"/>
      <charset val="134"/>
    </font>
    <font>
      <sz val="10"/>
      <name val="宋体"/>
      <charset val="134"/>
    </font>
    <font>
      <b/>
      <sz val="10"/>
      <name val="宋体"/>
      <charset val="134"/>
    </font>
    <font>
      <sz val="12"/>
      <color rgb="FF000000"/>
      <name val="宋体"/>
      <charset val="134"/>
    </font>
    <font>
      <sz val="12"/>
      <color rgb="FF000000"/>
      <name val="SimSun"/>
      <charset val="134"/>
    </font>
    <font>
      <sz val="10"/>
      <color rgb="FF000000"/>
      <name val="宋体"/>
      <charset val="134"/>
    </font>
    <font>
      <sz val="10"/>
      <color rgb="FF000000"/>
      <name val="SimSun"/>
      <charset val="134"/>
    </font>
    <font>
      <sz val="10"/>
      <name val="SimSun"/>
      <charset val="134"/>
    </font>
    <font>
      <sz val="11"/>
      <name val="仿宋_GB2312"/>
      <charset val="134"/>
    </font>
    <font>
      <sz val="11"/>
      <color theme="1"/>
      <name val="等线"/>
      <charset val="134"/>
      <scheme val="minor"/>
    </font>
    <font>
      <sz val="16"/>
      <name val="宋体"/>
      <charset val="134"/>
    </font>
    <font>
      <sz val="12"/>
      <color rgb="FF333333"/>
      <name val="宋体"/>
      <charset val="134"/>
    </font>
    <font>
      <sz val="10.5"/>
      <color rgb="FF333333"/>
      <name val="宋体"/>
      <charset val="134"/>
    </font>
    <font>
      <sz val="12"/>
      <color rgb="FF7C7070"/>
      <name val="宋体"/>
      <charset val="134"/>
    </font>
    <font>
      <sz val="10.5"/>
      <color rgb="FF404040"/>
      <name val="宋体"/>
      <charset val="134"/>
    </font>
    <font>
      <u/>
      <sz val="11"/>
      <color rgb="FF0000FF"/>
      <name val="等线"/>
      <charset val="134"/>
      <scheme val="minor"/>
    </font>
    <font>
      <u/>
      <sz val="11"/>
      <color rgb="FF800080"/>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
      </bottom>
      <diagonal/>
    </border>
    <border>
      <left/>
      <right/>
      <top/>
      <bottom style="medium">
        <color theme="4" tint="0.3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0" fillId="4" borderId="15" applyNumberFormat="0" applyFon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6" applyNumberFormat="0" applyFill="0" applyAlignment="0" applyProtection="0"/>
    <xf numFmtId="0" fontId="31" fillId="0" borderId="17" applyNumberFormat="0" applyFill="0" applyAlignment="0" applyProtection="0"/>
    <xf numFmtId="0" fontId="32" fillId="0" borderId="18" applyNumberFormat="0" applyFill="0" applyAlignment="0" applyProtection="0"/>
    <xf numFmtId="0" fontId="32" fillId="0" borderId="0" applyNumberFormat="0" applyFill="0" applyBorder="0" applyAlignment="0" applyProtection="0"/>
    <xf numFmtId="0" fontId="33" fillId="5" borderId="19" applyNumberFormat="0" applyAlignment="0" applyProtection="0"/>
    <xf numFmtId="0" fontId="34" fillId="6" borderId="20" applyNumberFormat="0" applyAlignment="0" applyProtection="0"/>
    <xf numFmtId="0" fontId="35" fillId="6" borderId="19" applyNumberFormat="0" applyAlignment="0" applyProtection="0"/>
    <xf numFmtId="0" fontId="36" fillId="7" borderId="21" applyNumberFormat="0" applyAlignment="0" applyProtection="0"/>
    <xf numFmtId="0" fontId="37" fillId="0" borderId="22" applyNumberFormat="0" applyFill="0" applyAlignment="0" applyProtection="0"/>
    <xf numFmtId="0" fontId="38" fillId="0" borderId="23" applyNumberFormat="0" applyFill="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42" fillId="34" borderId="0" applyNumberFormat="0" applyBorder="0" applyAlignment="0" applyProtection="0"/>
  </cellStyleXfs>
  <cellXfs count="137">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right" vertical="center"/>
    </xf>
    <xf numFmtId="0" fontId="0" fillId="0" borderId="0" xfId="0" applyNumberForma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wrapText="1"/>
    </xf>
    <xf numFmtId="0" fontId="6" fillId="0" borderId="1" xfId="0" applyFont="1" applyBorder="1" applyAlignment="1">
      <alignment/>
      <extLst>
        <ext xmlns:etc="http://www.wps.cn/officeDocument/2017/etCustomData" uri="{F19249F5-4A6E-446B-B59F-E2C9F2DAA1D5}">
          <etc:displayText val="2"/>
        </ext>
      </extLst>
    </xf>
    <xf numFmtId="0" fontId="0" fillId="0" borderId="1" xfId="0" applyNumberFormat="1" applyFill="1"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1" xfId="0" applyFont="1" applyFill="1" applyBorder="1" applyAlignment="1">
      <alignment wrapText="1"/>
    </xf>
    <xf numFmtId="0" fontId="3" fillId="0" borderId="1" xfId="0" applyFont="1" applyFill="1" applyBorder="1" applyAlignment="1">
      <alignment/>
      <extLst>
        <ext xmlns:etc="http://www.wps.cn/officeDocument/2017/etCustomData" uri="{F19249F5-4A6E-446B-B59F-E2C9F2DAA1D5}">
          <etc:displayText val="2"/>
        </ext>
      </extLst>
    </xf>
    <xf numFmtId="0" fontId="0" fillId="0" borderId="0" xfId="0" applyNumberFormat="1" applyFill="1" applyBorder="1" applyAlignment="1"/>
    <xf numFmtId="0" fontId="0" fillId="0" borderId="0" xfId="0" applyFill="1"/>
    <xf numFmtId="0" fontId="2" fillId="0" borderId="1" xfId="0" applyNumberFormat="1" applyFont="1" applyBorder="1" applyAlignment="1">
      <alignment horizontal="center" vertical="center" wrapText="1"/>
    </xf>
    <xf numFmtId="0" fontId="6" fillId="0" borderId="0" xfId="0" applyFont="1" applyAlignment="1">
      <alignment/>
      <extLst>
        <ext xmlns:etc="http://www.wps.cn/officeDocument/2017/etCustomData" uri="{F19249F5-4A6E-446B-B59F-E2C9F2DAA1D5}">
          <etc:displayText val="2"/>
        </ext>
      </extLst>
    </xf>
    <xf numFmtId="0" fontId="6" fillId="0" borderId="5" xfId="0" applyFont="1" applyBorder="1" applyAlignment="1">
      <alignment/>
      <extLst>
        <ext xmlns:etc="http://www.wps.cn/officeDocument/2017/etCustomData" uri="{F19249F5-4A6E-446B-B59F-E2C9F2DAA1D5}">
          <etc:displayText val="2"/>
        </ext>
      </extLst>
    </xf>
    <xf numFmtId="0" fontId="0" fillId="2" borderId="1"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5" fillId="0" borderId="6" xfId="0" applyFont="1" applyBorder="1" applyAlignment="1">
      <alignment wrapText="1"/>
    </xf>
    <xf numFmtId="0" fontId="5" fillId="2" borderId="1" xfId="0" applyFont="1" applyFill="1" applyBorder="1" applyAlignment="1">
      <alignment wrapText="1"/>
    </xf>
    <xf numFmtId="0" fontId="5" fillId="0" borderId="0" xfId="0" applyFont="1"/>
    <xf numFmtId="0" fontId="5" fillId="0" borderId="0" xfId="0" applyFont="1" applyAlignment="1">
      <alignment wrapText="1"/>
    </xf>
    <xf numFmtId="0" fontId="9" fillId="0" borderId="1" xfId="0" applyNumberFormat="1" applyFont="1" applyBorder="1" applyAlignment="1">
      <alignment horizontal="center" vertical="center"/>
    </xf>
    <xf numFmtId="0" fontId="0" fillId="0" borderId="0" xfId="0" applyNumberFormat="1" applyFill="1" applyAlignment="1">
      <alignment horizontal="center" vertical="center" wrapText="1"/>
    </xf>
    <xf numFmtId="0" fontId="0" fillId="0" borderId="1" xfId="0" applyNumberFormat="1" applyBorder="1" applyAlignment="1">
      <alignment horizontal="center" vertical="center"/>
    </xf>
    <xf numFmtId="0" fontId="0" fillId="0" borderId="3" xfId="0" applyBorder="1"/>
    <xf numFmtId="0" fontId="0" fillId="0" borderId="0" xfId="0" applyNumberFormat="1" applyFill="1"/>
    <xf numFmtId="0" fontId="5" fillId="0" borderId="1" xfId="0" applyFont="1" applyBorder="1" applyAlignment="1">
      <alignment vertical="center" wrapText="1"/>
    </xf>
    <xf numFmtId="0" fontId="0"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5" fillId="2" borderId="1" xfId="0" applyFont="1" applyFill="1" applyBorder="1"/>
    <xf numFmtId="0" fontId="0" fillId="0" borderId="8" xfId="0" applyBorder="1"/>
    <xf numFmtId="0" fontId="0" fillId="0" borderId="8" xfId="0" applyBorder="1" applyAlignment="1">
      <alignment horizontal="center" vertical="center"/>
    </xf>
    <xf numFmtId="0" fontId="0" fillId="0" borderId="7" xfId="0" applyNumberFormat="1" applyBorder="1" applyAlignment="1">
      <alignment horizontal="center" vertical="center" wrapText="1"/>
    </xf>
    <xf numFmtId="0" fontId="0" fillId="0" borderId="8" xfId="0" applyFill="1" applyBorder="1" applyAlignment="1">
      <alignment horizontal="center" vertical="center"/>
    </xf>
    <xf numFmtId="0" fontId="0"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xf numFmtId="0" fontId="5" fillId="0" borderId="1" xfId="0" applyFont="1" applyBorder="1"/>
    <xf numFmtId="0" fontId="0" fillId="0" borderId="8" xfId="0"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ill="1" applyBorder="1" applyAlignment="1">
      <alignment horizontal="center" vertical="center"/>
    </xf>
    <xf numFmtId="0" fontId="10" fillId="0" borderId="1" xfId="0" applyFill="1" applyBorder="1" applyAlignment="1">
      <alignment horizontal="center" vertical="center" wrapText="1"/>
    </xf>
    <xf numFmtId="0" fontId="10" fillId="0" borderId="1" xfId="0" applyBorder="1" applyAlignment="1">
      <alignment horizontal="center" vertical="center" wrapText="1"/>
    </xf>
    <xf numFmtId="0" fontId="10" fillId="0" borderId="1" xfId="0" applyBorder="1" applyAlignment="1">
      <alignment horizontal="center" vertical="center"/>
    </xf>
    <xf numFmtId="0" fontId="9"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0" fillId="0" borderId="0" xfId="0"/>
    <xf numFmtId="0" fontId="2" fillId="0" borderId="1"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6" xfId="0" applyNumberForma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8"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ill="1" applyBorder="1" applyAlignment="1">
      <alignment horizontal="center" vertical="center" wrapText="1"/>
    </xf>
    <xf numFmtId="0" fontId="10" fillId="0" borderId="8" xfId="0" applyFill="1" applyBorder="1" applyAlignment="1">
      <alignment horizontal="center" vertical="center"/>
    </xf>
    <xf numFmtId="0" fontId="18"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1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0" fillId="0"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5" xfId="0" applyFont="1" applyBorder="1" applyAlignment="1">
      <alignment horizontal="center" vertical="center" wrapText="1"/>
    </xf>
    <xf numFmtId="0" fontId="21" fillId="0" borderId="1" xfId="0" applyFont="1" applyBorder="1" applyAlignment="1">
      <alignment wrapText="1"/>
    </xf>
    <xf numFmtId="0" fontId="22" fillId="0" borderId="5" xfId="0" applyFont="1" applyBorder="1" applyAlignment="1">
      <alignment horizontal="center" vertical="center"/>
    </xf>
    <xf numFmtId="0" fontId="0" fillId="0" borderId="5"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NumberFormat="1" applyFont="1" applyBorder="1" applyAlignment="1">
      <alignment horizontal="center" vertical="center" wrapText="1"/>
    </xf>
    <xf numFmtId="0" fontId="21" fillId="0" borderId="1" xfId="0" applyFont="1" applyBorder="1"/>
    <xf numFmtId="0" fontId="23" fillId="0" borderId="5" xfId="0" applyFont="1" applyBorder="1" applyAlignment="1">
      <alignment/>
      <extLst>
        <ext xmlns:etc="http://www.wps.cn/officeDocument/2017/etCustomData" uri="{F19249F5-4A6E-446B-B59F-E2C9F2DAA1D5}">
          <etc:displayText val="2"/>
        </ext>
      </extLst>
    </xf>
    <xf numFmtId="0" fontId="0" fillId="0" borderId="5" xfId="0" applyFont="1" applyBorder="1" applyAlignment="1">
      <alignment horizontal="center" vertical="center" wrapText="1"/>
    </xf>
    <xf numFmtId="0" fontId="21" fillId="0" borderId="1" xfId="0" applyFont="1" applyBorder="1" applyAlignment="1">
      <alignment vertical="top" wrapText="1"/>
    </xf>
    <xf numFmtId="0" fontId="24" fillId="0" borderId="1" xfId="0" applyFont="1" applyBorder="1"/>
    <xf numFmtId="0" fontId="3" fillId="0" borderId="1" xfId="0" applyNumberFormat="1" applyFont="1" applyFill="1" applyBorder="1" applyAlignment="1">
      <alignment horizontal="center" vertical="center" wrapText="1"/>
    </xf>
    <xf numFmtId="0" fontId="23" fillId="0" borderId="0" xfId="0" applyFont="1" applyAlignment="1">
      <alignment/>
      <extLst>
        <ext xmlns:etc="http://www.wps.cn/officeDocument/2017/etCustomData" uri="{F19249F5-4A6E-446B-B59F-E2C9F2DAA1D5}">
          <etc:displayText val="2"/>
        </ext>
      </extLst>
    </xf>
    <xf numFmtId="0" fontId="3" fillId="0" borderId="5" xfId="0" applyNumberFormat="1" applyFont="1" applyBorder="1" applyAlignment="1">
      <alignment horizontal="center" vertical="center" wrapText="1"/>
    </xf>
    <xf numFmtId="0" fontId="0" fillId="0" borderId="5" xfId="0" applyFill="1" applyBorder="1" applyAlignment="1">
      <alignment horizontal="center" vertical="center" wrapText="1"/>
    </xf>
    <xf numFmtId="0" fontId="19" fillId="0" borderId="1" xfId="0" applyFont="1" applyBorder="1" applyAlignment="1">
      <alignment horizontal="center" vertical="center"/>
    </xf>
    <xf numFmtId="0" fontId="0" fillId="0" borderId="13" xfId="0" applyBorder="1" applyAlignment="1">
      <alignment horizontal="center" vertical="center" wrapText="1"/>
    </xf>
    <xf numFmtId="0" fontId="0" fillId="0" borderId="6" xfId="0" applyFill="1" applyBorder="1" applyAlignment="1">
      <alignment horizontal="center" vertical="center" wrapText="1"/>
    </xf>
    <xf numFmtId="0" fontId="0" fillId="0" borderId="14" xfId="0" applyBorder="1" applyAlignment="1">
      <alignment horizontal="center" vertical="center" wrapText="1"/>
    </xf>
    <xf numFmtId="0" fontId="3" fillId="0" borderId="0" xfId="0" applyFont="1" applyAlignment="1">
      <alignment vertical="center"/>
    </xf>
    <xf numFmtId="0" fontId="0" fillId="0" borderId="0" xfId="0" applyFont="1" applyAlignment="1">
      <alignment vertical="center" wrapText="1"/>
    </xf>
    <xf numFmtId="0" fontId="0"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劳保用品">
    <pageSetUpPr fitToPage="1"/>
  </sheetPr>
  <dimension ref="A1:Z181"/>
  <sheetViews>
    <sheetView workbookViewId="0">
      <pane ySplit="2" topLeftCell="A3" activePane="bottomLeft" state="frozen"/>
      <selection/>
      <selection pane="bottomLeft" activeCell="A2" sqref="A$1:I$1048576"/>
    </sheetView>
  </sheetViews>
  <sheetFormatPr defaultColWidth="9" defaultRowHeight="23.1" customHeight="1"/>
  <cols>
    <col min="1" max="1" width="6.375" style="8"/>
    <col min="2" max="2" width="20.5583333333333" style="61" customWidth="1"/>
    <col min="3" max="3" width="15" style="8"/>
    <col min="4" max="4" width="5.625" style="8"/>
    <col min="5" max="5" width="8.625" style="8"/>
    <col min="6" max="6" width="7" style="109" customWidth="1"/>
    <col min="7" max="7" width="8.375" style="8" customWidth="1"/>
    <col min="8" max="9" width="8.375" style="109" customWidth="1"/>
    <col min="10" max="10" width="26.625" style="110" customWidth="1"/>
    <col min="11" max="11" width="22.625" style="110" customWidth="1"/>
    <col min="12" max="17" width="7.5" style="8" customWidth="1"/>
    <col min="18" max="18" width="11.2416666666667" style="8" customWidth="1"/>
    <col min="19" max="23" width="8.625" style="8" customWidth="1"/>
    <col min="24" max="24" width="8.75" style="8" customWidth="1"/>
    <col min="25" max="26" width="9" style="8" customWidth="1"/>
    <col min="27" max="34" width="9" style="8"/>
  </cols>
  <sheetData>
    <row r="1" ht="36.75" customHeight="1" spans="1:26">
      <c r="A1" s="34" t="s">
        <v>0</v>
      </c>
      <c r="B1" s="9"/>
      <c r="C1" s="9"/>
      <c r="D1" s="9"/>
      <c r="E1" s="9"/>
      <c r="F1" s="9"/>
      <c r="G1" s="9"/>
      <c r="H1" s="9"/>
      <c r="I1" s="9"/>
      <c r="J1" s="9"/>
      <c r="K1" s="111"/>
      <c r="L1" s="9"/>
      <c r="M1" s="9"/>
      <c r="N1" s="9"/>
      <c r="O1" s="9"/>
      <c r="P1" s="9"/>
      <c r="Q1" s="9"/>
      <c r="R1" s="92"/>
      <c r="S1" s="92"/>
      <c r="T1" s="92"/>
      <c r="U1" s="92"/>
      <c r="V1" s="92"/>
      <c r="W1" s="92"/>
      <c r="X1" s="92"/>
      <c r="Y1" s="92"/>
      <c r="Z1" s="92"/>
    </row>
    <row r="2" ht="35" customHeight="1" spans="1:26">
      <c r="A2" s="6" t="s">
        <v>1</v>
      </c>
      <c r="B2" s="64" t="s">
        <v>2</v>
      </c>
      <c r="C2" s="6" t="s">
        <v>3</v>
      </c>
      <c r="D2" s="6" t="s">
        <v>4</v>
      </c>
      <c r="E2" s="57" t="s">
        <v>5</v>
      </c>
      <c r="F2" s="11" t="s">
        <v>6</v>
      </c>
      <c r="G2" s="6" t="s">
        <v>7</v>
      </c>
      <c r="H2" s="11" t="s">
        <v>8</v>
      </c>
      <c r="I2" s="11" t="s">
        <v>9</v>
      </c>
      <c r="J2" s="12" t="s">
        <v>10</v>
      </c>
      <c r="K2" s="12" t="s">
        <v>11</v>
      </c>
      <c r="L2" s="6" t="s">
        <v>12</v>
      </c>
      <c r="M2" s="6" t="s">
        <v>13</v>
      </c>
      <c r="N2" s="6" t="s">
        <v>14</v>
      </c>
      <c r="O2" s="6" t="s">
        <v>15</v>
      </c>
      <c r="P2" s="6" t="s">
        <v>16</v>
      </c>
      <c r="Q2" s="6" t="s">
        <v>17</v>
      </c>
      <c r="R2" s="112" t="s">
        <v>18</v>
      </c>
      <c r="S2" s="113" t="s">
        <v>19</v>
      </c>
      <c r="T2" s="112" t="s">
        <v>12</v>
      </c>
      <c r="U2" s="93" t="s">
        <v>13</v>
      </c>
      <c r="V2" s="93" t="s">
        <v>14</v>
      </c>
      <c r="W2" s="93" t="s">
        <v>15</v>
      </c>
      <c r="X2" s="114" t="s">
        <v>20</v>
      </c>
    </row>
    <row r="3" ht="47.25" customHeight="1" spans="1:26">
      <c r="A3" s="14">
        <v>1</v>
      </c>
      <c r="B3" s="17" t="s">
        <v>21</v>
      </c>
      <c r="C3" s="6" t="s">
        <v>22</v>
      </c>
      <c r="D3" s="18" t="s">
        <v>23</v>
      </c>
      <c r="E3" s="97">
        <f>S3</f>
        <v>39</v>
      </c>
      <c r="F3" s="115">
        <v>41</v>
      </c>
      <c r="G3" s="6">
        <f t="shared" ref="G3:G55" si="0">S3*F3</f>
        <v>1599</v>
      </c>
      <c r="H3" s="11">
        <v>30</v>
      </c>
      <c r="I3" s="11">
        <f>H3*E3</f>
        <v>1170</v>
      </c>
      <c r="J3" s="116" t="s">
        <v>24</v>
      </c>
      <c r="K3" s="117" t="s">
        <v>25</v>
      </c>
      <c r="L3" s="118">
        <f>F3*T3</f>
        <v>615</v>
      </c>
      <c r="M3" s="6">
        <f>F3*U3</f>
        <v>492</v>
      </c>
      <c r="N3" s="6">
        <f>F3*V3</f>
        <v>82</v>
      </c>
      <c r="O3" s="6">
        <f>W3*F3</f>
        <v>410</v>
      </c>
      <c r="P3" s="6"/>
      <c r="Q3" s="6"/>
      <c r="R3" s="28" t="s">
        <v>26</v>
      </c>
      <c r="S3" s="119">
        <f t="shared" ref="S3:S66" si="1">SUM(T3:X3)</f>
        <v>39</v>
      </c>
      <c r="T3" s="21">
        <v>15</v>
      </c>
      <c r="U3" s="21">
        <v>12</v>
      </c>
      <c r="V3" s="21">
        <v>2</v>
      </c>
      <c r="W3" s="14">
        <v>10</v>
      </c>
      <c r="X3" s="16"/>
    </row>
    <row r="4" ht="35" customHeight="1" spans="1:26">
      <c r="A4" s="14">
        <v>2</v>
      </c>
      <c r="B4" s="17" t="s">
        <v>21</v>
      </c>
      <c r="C4" s="6" t="s">
        <v>27</v>
      </c>
      <c r="D4" s="18" t="s">
        <v>23</v>
      </c>
      <c r="E4" s="97">
        <f t="shared" ref="E4:E35" si="2">S4</f>
        <v>22</v>
      </c>
      <c r="F4" s="115">
        <v>51</v>
      </c>
      <c r="G4" s="6">
        <f t="shared" si="0"/>
        <v>1122</v>
      </c>
      <c r="H4" s="11">
        <v>44</v>
      </c>
      <c r="I4" s="11">
        <f t="shared" ref="I4:I35" si="3">H4*E4</f>
        <v>968</v>
      </c>
      <c r="J4" s="12" t="s">
        <v>28</v>
      </c>
      <c r="K4" s="117"/>
      <c r="L4" s="118">
        <f>F4*T4</f>
        <v>765</v>
      </c>
      <c r="M4" s="6">
        <f t="shared" ref="M4:M44" si="4">F4*U4</f>
        <v>0</v>
      </c>
      <c r="N4" s="6">
        <f t="shared" ref="N4:N44" si="5">F4*V4</f>
        <v>102</v>
      </c>
      <c r="O4" s="6">
        <f t="shared" ref="O4:O44" si="6">W4*F4</f>
        <v>255</v>
      </c>
      <c r="P4" s="6"/>
      <c r="Q4" s="6"/>
      <c r="R4" s="14" t="s">
        <v>26</v>
      </c>
      <c r="S4" s="119">
        <f t="shared" si="1"/>
        <v>22</v>
      </c>
      <c r="T4" s="21">
        <v>15</v>
      </c>
      <c r="U4" s="14"/>
      <c r="V4" s="21">
        <v>2</v>
      </c>
      <c r="W4" s="14">
        <v>5</v>
      </c>
      <c r="X4" s="16"/>
    </row>
    <row r="5" ht="33.75" customHeight="1" spans="1:26">
      <c r="A5" s="14">
        <v>3</v>
      </c>
      <c r="B5" s="6" t="s">
        <v>29</v>
      </c>
      <c r="C5" s="6" t="s">
        <v>30</v>
      </c>
      <c r="D5" s="120" t="s">
        <v>31</v>
      </c>
      <c r="E5" s="97">
        <f t="shared" si="2"/>
        <v>41</v>
      </c>
      <c r="F5" s="115">
        <v>40</v>
      </c>
      <c r="G5" s="6">
        <f t="shared" si="0"/>
        <v>1640</v>
      </c>
      <c r="H5" s="11">
        <v>32</v>
      </c>
      <c r="I5" s="11">
        <f t="shared" si="3"/>
        <v>1312</v>
      </c>
      <c r="J5" s="116" t="s">
        <v>32</v>
      </c>
      <c r="K5" s="117"/>
      <c r="L5" s="118">
        <f>F5*T5</f>
        <v>600</v>
      </c>
      <c r="M5" s="6">
        <f t="shared" si="4"/>
        <v>240</v>
      </c>
      <c r="N5" s="6">
        <f t="shared" si="5"/>
        <v>320</v>
      </c>
      <c r="O5" s="6">
        <f t="shared" si="6"/>
        <v>480</v>
      </c>
      <c r="P5" s="6"/>
      <c r="Q5" s="6"/>
      <c r="R5" s="14" t="s">
        <v>26</v>
      </c>
      <c r="S5" s="119">
        <f t="shared" si="1"/>
        <v>41</v>
      </c>
      <c r="T5" s="21">
        <v>15</v>
      </c>
      <c r="U5" s="21">
        <v>6</v>
      </c>
      <c r="V5" s="89">
        <v>8</v>
      </c>
      <c r="W5" s="89">
        <v>12</v>
      </c>
      <c r="X5" s="16"/>
    </row>
    <row r="6" ht="33.75" customHeight="1" spans="1:26">
      <c r="A6" s="14">
        <v>4</v>
      </c>
      <c r="B6" s="6" t="s">
        <v>33</v>
      </c>
      <c r="C6" s="6" t="s">
        <v>34</v>
      </c>
      <c r="D6" s="120" t="s">
        <v>35</v>
      </c>
      <c r="E6" s="97">
        <f t="shared" si="2"/>
        <v>39</v>
      </c>
      <c r="F6" s="115">
        <v>50</v>
      </c>
      <c r="G6" s="6">
        <f t="shared" si="0"/>
        <v>1950</v>
      </c>
      <c r="H6" s="11">
        <v>58</v>
      </c>
      <c r="I6" s="11">
        <f t="shared" si="3"/>
        <v>2262</v>
      </c>
      <c r="J6" s="116" t="s">
        <v>36</v>
      </c>
      <c r="K6" s="117"/>
      <c r="L6" s="118">
        <f>F6*T6</f>
        <v>750</v>
      </c>
      <c r="M6" s="6">
        <f t="shared" si="4"/>
        <v>200</v>
      </c>
      <c r="N6" s="6">
        <f t="shared" si="5"/>
        <v>400</v>
      </c>
      <c r="O6" s="6">
        <f t="shared" si="6"/>
        <v>600</v>
      </c>
      <c r="P6" s="6"/>
      <c r="Q6" s="6"/>
      <c r="R6" s="14" t="s">
        <v>26</v>
      </c>
      <c r="S6" s="119">
        <f t="shared" si="1"/>
        <v>39</v>
      </c>
      <c r="T6" s="21">
        <v>15</v>
      </c>
      <c r="U6" s="21">
        <v>4</v>
      </c>
      <c r="V6" s="89">
        <v>8</v>
      </c>
      <c r="W6" s="89">
        <v>12</v>
      </c>
      <c r="X6" s="16"/>
    </row>
    <row r="7" ht="35" customHeight="1" spans="1:26">
      <c r="A7" s="14">
        <v>5</v>
      </c>
      <c r="B7" s="17" t="s">
        <v>37</v>
      </c>
      <c r="C7" s="6" t="s">
        <v>22</v>
      </c>
      <c r="D7" s="18" t="s">
        <v>31</v>
      </c>
      <c r="E7" s="97">
        <f t="shared" si="2"/>
        <v>72</v>
      </c>
      <c r="F7" s="115">
        <v>19</v>
      </c>
      <c r="G7" s="6">
        <f t="shared" si="0"/>
        <v>1368</v>
      </c>
      <c r="H7" s="11">
        <v>15</v>
      </c>
      <c r="I7" s="11">
        <f t="shared" si="3"/>
        <v>1080</v>
      </c>
      <c r="J7" s="116" t="s">
        <v>38</v>
      </c>
      <c r="K7" s="117"/>
      <c r="L7" s="118">
        <f>F7*T7</f>
        <v>665</v>
      </c>
      <c r="M7" s="6">
        <f t="shared" si="4"/>
        <v>228</v>
      </c>
      <c r="N7" s="6">
        <f t="shared" si="5"/>
        <v>95</v>
      </c>
      <c r="O7" s="6">
        <f t="shared" si="6"/>
        <v>380</v>
      </c>
      <c r="P7" s="6"/>
      <c r="Q7" s="6"/>
      <c r="R7" s="14" t="s">
        <v>26</v>
      </c>
      <c r="S7" s="119">
        <f t="shared" si="1"/>
        <v>72</v>
      </c>
      <c r="T7" s="21">
        <v>35</v>
      </c>
      <c r="U7" s="21">
        <v>12</v>
      </c>
      <c r="V7" s="21">
        <v>5</v>
      </c>
      <c r="W7" s="21">
        <v>20</v>
      </c>
      <c r="X7" s="16"/>
    </row>
    <row r="8" ht="35" customHeight="1" spans="1:26">
      <c r="A8" s="14">
        <v>6</v>
      </c>
      <c r="B8" s="17" t="s">
        <v>37</v>
      </c>
      <c r="C8" s="6" t="s">
        <v>27</v>
      </c>
      <c r="D8" s="18" t="s">
        <v>31</v>
      </c>
      <c r="E8" s="97">
        <f t="shared" si="2"/>
        <v>27</v>
      </c>
      <c r="F8" s="115">
        <v>21</v>
      </c>
      <c r="G8" s="6">
        <f t="shared" si="0"/>
        <v>567</v>
      </c>
      <c r="H8" s="11">
        <v>20</v>
      </c>
      <c r="I8" s="11">
        <f t="shared" si="3"/>
        <v>540</v>
      </c>
      <c r="J8" s="12" t="s">
        <v>39</v>
      </c>
      <c r="K8" s="117"/>
      <c r="L8" s="118">
        <f t="shared" ref="L8:L55" si="7">F8*T8</f>
        <v>420</v>
      </c>
      <c r="M8" s="6">
        <f t="shared" si="4"/>
        <v>0</v>
      </c>
      <c r="N8" s="6">
        <f t="shared" si="5"/>
        <v>42</v>
      </c>
      <c r="O8" s="6">
        <f t="shared" si="6"/>
        <v>105</v>
      </c>
      <c r="P8" s="6"/>
      <c r="Q8" s="6"/>
      <c r="R8" s="14" t="s">
        <v>26</v>
      </c>
      <c r="S8" s="119">
        <f t="shared" si="1"/>
        <v>27</v>
      </c>
      <c r="T8" s="21">
        <v>20</v>
      </c>
      <c r="U8" s="14"/>
      <c r="V8" s="21">
        <v>2</v>
      </c>
      <c r="W8" s="14">
        <v>5</v>
      </c>
      <c r="X8" s="16"/>
    </row>
    <row r="9" ht="35" customHeight="1" spans="1:26">
      <c r="A9" s="14">
        <v>7</v>
      </c>
      <c r="B9" s="17" t="s">
        <v>40</v>
      </c>
      <c r="C9" s="6" t="s">
        <v>41</v>
      </c>
      <c r="D9" s="18" t="s">
        <v>42</v>
      </c>
      <c r="E9" s="97">
        <f t="shared" si="2"/>
        <v>55</v>
      </c>
      <c r="F9" s="115">
        <v>17</v>
      </c>
      <c r="G9" s="6">
        <f t="shared" si="0"/>
        <v>935</v>
      </c>
      <c r="H9" s="11">
        <v>14.5</v>
      </c>
      <c r="I9" s="11">
        <f t="shared" si="3"/>
        <v>797.5</v>
      </c>
      <c r="J9" s="116" t="s">
        <v>43</v>
      </c>
      <c r="K9" s="117"/>
      <c r="L9" s="118">
        <f t="shared" si="7"/>
        <v>340</v>
      </c>
      <c r="M9" s="6">
        <f t="shared" si="4"/>
        <v>170</v>
      </c>
      <c r="N9" s="6">
        <f t="shared" si="5"/>
        <v>85</v>
      </c>
      <c r="O9" s="6">
        <f t="shared" si="6"/>
        <v>340</v>
      </c>
      <c r="P9" s="6"/>
      <c r="Q9" s="6"/>
      <c r="R9" s="14" t="s">
        <v>26</v>
      </c>
      <c r="S9" s="119">
        <f t="shared" si="1"/>
        <v>55</v>
      </c>
      <c r="T9" s="21">
        <v>20</v>
      </c>
      <c r="U9" s="21">
        <v>10</v>
      </c>
      <c r="V9" s="21">
        <v>5</v>
      </c>
      <c r="W9" s="21">
        <v>20</v>
      </c>
      <c r="X9" s="16"/>
    </row>
    <row r="10" ht="35" customHeight="1" spans="1:26">
      <c r="A10" s="14">
        <v>8</v>
      </c>
      <c r="B10" s="17" t="s">
        <v>44</v>
      </c>
      <c r="C10" s="6" t="s">
        <v>45</v>
      </c>
      <c r="D10" s="18" t="s">
        <v>35</v>
      </c>
      <c r="E10" s="97">
        <f t="shared" si="2"/>
        <v>22</v>
      </c>
      <c r="F10" s="115">
        <v>13</v>
      </c>
      <c r="G10" s="6">
        <f t="shared" si="0"/>
        <v>286</v>
      </c>
      <c r="H10" s="11">
        <v>12</v>
      </c>
      <c r="I10" s="11">
        <f t="shared" si="3"/>
        <v>264</v>
      </c>
      <c r="J10" s="12" t="s">
        <v>46</v>
      </c>
      <c r="K10" s="117"/>
      <c r="L10" s="118">
        <f t="shared" si="7"/>
        <v>130</v>
      </c>
      <c r="M10" s="6">
        <f t="shared" si="4"/>
        <v>65</v>
      </c>
      <c r="N10" s="6">
        <f t="shared" si="5"/>
        <v>26</v>
      </c>
      <c r="O10" s="6">
        <f t="shared" si="6"/>
        <v>65</v>
      </c>
      <c r="P10" s="6"/>
      <c r="Q10" s="6"/>
      <c r="R10" s="28" t="s">
        <v>47</v>
      </c>
      <c r="S10" s="119">
        <f t="shared" si="1"/>
        <v>22</v>
      </c>
      <c r="T10" s="21">
        <v>10</v>
      </c>
      <c r="U10" s="21">
        <v>5</v>
      </c>
      <c r="V10" s="21">
        <v>2</v>
      </c>
      <c r="W10" s="21">
        <v>5</v>
      </c>
      <c r="X10" s="16"/>
    </row>
    <row r="11" ht="35" customHeight="1" spans="1:26">
      <c r="A11" s="14">
        <v>9</v>
      </c>
      <c r="B11" s="17" t="s">
        <v>48</v>
      </c>
      <c r="C11" s="6" t="s">
        <v>49</v>
      </c>
      <c r="D11" s="18" t="s">
        <v>35</v>
      </c>
      <c r="E11" s="97">
        <f t="shared" si="2"/>
        <v>14</v>
      </c>
      <c r="F11" s="115">
        <v>35</v>
      </c>
      <c r="G11" s="6">
        <f t="shared" si="0"/>
        <v>490</v>
      </c>
      <c r="H11" s="11">
        <v>13</v>
      </c>
      <c r="I11" s="11">
        <f t="shared" si="3"/>
        <v>182</v>
      </c>
      <c r="J11" s="121" t="s">
        <v>50</v>
      </c>
      <c r="K11" s="122" t="s">
        <v>51</v>
      </c>
      <c r="L11" s="118">
        <f t="shared" si="7"/>
        <v>175</v>
      </c>
      <c r="M11" s="6">
        <f t="shared" si="4"/>
        <v>70</v>
      </c>
      <c r="N11" s="6">
        <f t="shared" si="5"/>
        <v>70</v>
      </c>
      <c r="O11" s="6">
        <f t="shared" si="6"/>
        <v>175</v>
      </c>
      <c r="P11" s="6"/>
      <c r="Q11" s="6"/>
      <c r="R11" s="14" t="s">
        <v>47</v>
      </c>
      <c r="S11" s="15">
        <f t="shared" si="1"/>
        <v>14</v>
      </c>
      <c r="T11" s="21">
        <v>5</v>
      </c>
      <c r="U11" s="22">
        <v>2</v>
      </c>
      <c r="V11" s="22">
        <v>2</v>
      </c>
      <c r="W11" s="22">
        <v>5</v>
      </c>
      <c r="X11" s="16"/>
    </row>
    <row r="12" ht="35" customHeight="1" spans="1:26">
      <c r="A12" s="14">
        <v>10</v>
      </c>
      <c r="B12" s="17" t="s">
        <v>52</v>
      </c>
      <c r="C12" s="6" t="s">
        <v>53</v>
      </c>
      <c r="D12" s="18" t="s">
        <v>54</v>
      </c>
      <c r="E12" s="97">
        <f t="shared" si="2"/>
        <v>10</v>
      </c>
      <c r="F12" s="115">
        <v>4</v>
      </c>
      <c r="G12" s="6">
        <f t="shared" si="0"/>
        <v>40</v>
      </c>
      <c r="H12" s="11">
        <v>4.8</v>
      </c>
      <c r="I12" s="11">
        <f t="shared" si="3"/>
        <v>48</v>
      </c>
      <c r="J12" s="12" t="s">
        <v>55</v>
      </c>
      <c r="K12" s="123" t="s">
        <v>25</v>
      </c>
      <c r="L12" s="118">
        <f t="shared" si="7"/>
        <v>20</v>
      </c>
      <c r="M12" s="6">
        <f t="shared" si="4"/>
        <v>8</v>
      </c>
      <c r="N12" s="6">
        <f t="shared" si="5"/>
        <v>4</v>
      </c>
      <c r="O12" s="6">
        <f t="shared" si="6"/>
        <v>8</v>
      </c>
      <c r="P12" s="6"/>
      <c r="Q12" s="6"/>
      <c r="R12" s="14" t="s">
        <v>47</v>
      </c>
      <c r="S12" s="15">
        <f t="shared" si="1"/>
        <v>10</v>
      </c>
      <c r="T12" s="21">
        <v>5</v>
      </c>
      <c r="U12" s="22">
        <v>2</v>
      </c>
      <c r="V12" s="22">
        <v>1</v>
      </c>
      <c r="W12" s="6">
        <v>2</v>
      </c>
      <c r="X12" s="16"/>
    </row>
    <row r="13" ht="35" customHeight="1" spans="1:26">
      <c r="A13" s="14">
        <v>11</v>
      </c>
      <c r="B13" s="17" t="s">
        <v>52</v>
      </c>
      <c r="C13" s="6" t="s">
        <v>56</v>
      </c>
      <c r="D13" s="18" t="s">
        <v>54</v>
      </c>
      <c r="E13" s="97">
        <f t="shared" si="2"/>
        <v>15</v>
      </c>
      <c r="F13" s="115">
        <v>5</v>
      </c>
      <c r="G13" s="6">
        <f t="shared" si="0"/>
        <v>75</v>
      </c>
      <c r="H13" s="11">
        <v>4.8</v>
      </c>
      <c r="I13" s="11">
        <f t="shared" si="3"/>
        <v>72</v>
      </c>
      <c r="J13" s="12" t="s">
        <v>55</v>
      </c>
      <c r="K13" s="123" t="s">
        <v>25</v>
      </c>
      <c r="L13" s="118">
        <f t="shared" si="7"/>
        <v>50</v>
      </c>
      <c r="M13" s="6">
        <f t="shared" si="4"/>
        <v>10</v>
      </c>
      <c r="N13" s="6">
        <f t="shared" si="5"/>
        <v>5</v>
      </c>
      <c r="O13" s="6">
        <f t="shared" si="6"/>
        <v>10</v>
      </c>
      <c r="P13" s="6"/>
      <c r="Q13" s="6"/>
      <c r="R13" s="14" t="s">
        <v>47</v>
      </c>
      <c r="S13" s="15">
        <f t="shared" si="1"/>
        <v>15</v>
      </c>
      <c r="T13" s="21">
        <v>10</v>
      </c>
      <c r="U13" s="22">
        <v>2</v>
      </c>
      <c r="V13" s="22">
        <v>1</v>
      </c>
      <c r="W13" s="6">
        <v>2</v>
      </c>
      <c r="X13" s="16"/>
    </row>
    <row r="14" ht="55.5" customHeight="1" spans="1:26">
      <c r="A14" s="14">
        <v>12</v>
      </c>
      <c r="B14" s="17" t="s">
        <v>57</v>
      </c>
      <c r="C14" s="6" t="s">
        <v>58</v>
      </c>
      <c r="D14" s="18" t="s">
        <v>23</v>
      </c>
      <c r="E14" s="97">
        <f t="shared" si="2"/>
        <v>8</v>
      </c>
      <c r="F14" s="115">
        <v>35</v>
      </c>
      <c r="G14" s="6">
        <f t="shared" si="0"/>
        <v>280</v>
      </c>
      <c r="H14" s="11">
        <v>35</v>
      </c>
      <c r="I14" s="11">
        <f t="shared" si="3"/>
        <v>280</v>
      </c>
      <c r="J14" s="124" t="s">
        <v>59</v>
      </c>
      <c r="K14" s="123" t="s">
        <v>25</v>
      </c>
      <c r="L14" s="118">
        <f t="shared" si="7"/>
        <v>140</v>
      </c>
      <c r="M14" s="6">
        <f t="shared" si="4"/>
        <v>0</v>
      </c>
      <c r="N14" s="6">
        <f t="shared" si="5"/>
        <v>70</v>
      </c>
      <c r="O14" s="6">
        <f t="shared" si="6"/>
        <v>70</v>
      </c>
      <c r="P14" s="6"/>
      <c r="Q14" s="6"/>
      <c r="R14" s="14" t="s">
        <v>47</v>
      </c>
      <c r="S14" s="15">
        <f t="shared" si="1"/>
        <v>8</v>
      </c>
      <c r="T14" s="21">
        <v>4</v>
      </c>
      <c r="U14" s="22"/>
      <c r="V14" s="22">
        <v>2</v>
      </c>
      <c r="W14" s="22">
        <v>2</v>
      </c>
      <c r="X14" s="16"/>
    </row>
    <row r="15" ht="35" customHeight="1" spans="1:26">
      <c r="A15" s="14">
        <v>13</v>
      </c>
      <c r="B15" s="17" t="s">
        <v>60</v>
      </c>
      <c r="C15" s="6"/>
      <c r="D15" s="18" t="s">
        <v>23</v>
      </c>
      <c r="E15" s="97">
        <f t="shared" si="2"/>
        <v>50</v>
      </c>
      <c r="F15" s="115">
        <v>25</v>
      </c>
      <c r="G15" s="6">
        <f t="shared" si="0"/>
        <v>1250</v>
      </c>
      <c r="H15" s="11">
        <v>20</v>
      </c>
      <c r="I15" s="11">
        <f t="shared" si="3"/>
        <v>1000</v>
      </c>
      <c r="J15" s="121" t="s">
        <v>61</v>
      </c>
      <c r="K15" s="122" t="s">
        <v>51</v>
      </c>
      <c r="L15" s="118">
        <f t="shared" si="7"/>
        <v>375</v>
      </c>
      <c r="M15" s="6">
        <f t="shared" si="4"/>
        <v>250</v>
      </c>
      <c r="N15" s="6">
        <f t="shared" si="5"/>
        <v>250</v>
      </c>
      <c r="O15" s="6">
        <f t="shared" si="6"/>
        <v>375</v>
      </c>
      <c r="P15" s="6"/>
      <c r="Q15" s="6"/>
      <c r="R15" s="14" t="s">
        <v>26</v>
      </c>
      <c r="S15" s="15">
        <f t="shared" si="1"/>
        <v>50</v>
      </c>
      <c r="T15" s="21">
        <v>15</v>
      </c>
      <c r="U15" s="22">
        <v>10</v>
      </c>
      <c r="V15" s="22">
        <v>10</v>
      </c>
      <c r="W15" s="22">
        <v>15</v>
      </c>
      <c r="X15" s="16"/>
    </row>
    <row r="16" ht="35" customHeight="1" spans="1:26">
      <c r="A16" s="14">
        <v>14</v>
      </c>
      <c r="B16" s="17" t="s">
        <v>62</v>
      </c>
      <c r="C16" s="6" t="s">
        <v>63</v>
      </c>
      <c r="D16" s="18" t="s">
        <v>64</v>
      </c>
      <c r="E16" s="97">
        <f t="shared" si="2"/>
        <v>110</v>
      </c>
      <c r="F16" s="115">
        <v>4.5</v>
      </c>
      <c r="G16" s="6">
        <f t="shared" si="0"/>
        <v>495</v>
      </c>
      <c r="H16" s="11">
        <v>4.5</v>
      </c>
      <c r="I16" s="11">
        <f t="shared" si="3"/>
        <v>495</v>
      </c>
      <c r="J16" s="125" t="s">
        <v>65</v>
      </c>
      <c r="K16" s="122" t="s">
        <v>51</v>
      </c>
      <c r="L16" s="118">
        <f t="shared" si="7"/>
        <v>135</v>
      </c>
      <c r="M16" s="6">
        <f t="shared" si="4"/>
        <v>180</v>
      </c>
      <c r="N16" s="6">
        <f t="shared" si="5"/>
        <v>45</v>
      </c>
      <c r="O16" s="6">
        <f t="shared" si="6"/>
        <v>135</v>
      </c>
      <c r="P16" s="6"/>
      <c r="Q16" s="6"/>
      <c r="R16" s="14" t="s">
        <v>26</v>
      </c>
      <c r="S16" s="15">
        <f t="shared" si="1"/>
        <v>110</v>
      </c>
      <c r="T16" s="21">
        <v>30</v>
      </c>
      <c r="U16" s="22">
        <v>40</v>
      </c>
      <c r="V16" s="22">
        <v>10</v>
      </c>
      <c r="W16" s="22">
        <v>30</v>
      </c>
      <c r="X16" s="16"/>
    </row>
    <row r="17" ht="35" customHeight="1" spans="1:24">
      <c r="A17" s="14">
        <v>15</v>
      </c>
      <c r="B17" s="17" t="s">
        <v>66</v>
      </c>
      <c r="C17" s="6" t="s">
        <v>67</v>
      </c>
      <c r="D17" s="18" t="s">
        <v>54</v>
      </c>
      <c r="E17" s="97">
        <f t="shared" si="2"/>
        <v>12</v>
      </c>
      <c r="F17" s="115">
        <v>32</v>
      </c>
      <c r="G17" s="6">
        <f t="shared" si="0"/>
        <v>384</v>
      </c>
      <c r="H17" s="11">
        <v>29.9</v>
      </c>
      <c r="I17" s="11">
        <f t="shared" si="3"/>
        <v>358.8</v>
      </c>
      <c r="J17" s="116" t="s">
        <v>68</v>
      </c>
      <c r="K17" s="123" t="s">
        <v>25</v>
      </c>
      <c r="L17" s="118">
        <f t="shared" si="7"/>
        <v>64</v>
      </c>
      <c r="M17" s="6">
        <f t="shared" si="4"/>
        <v>64</v>
      </c>
      <c r="N17" s="6">
        <f t="shared" si="5"/>
        <v>128</v>
      </c>
      <c r="O17" s="6">
        <f t="shared" si="6"/>
        <v>128</v>
      </c>
      <c r="P17" s="6"/>
      <c r="Q17" s="6"/>
      <c r="R17" s="14" t="s">
        <v>69</v>
      </c>
      <c r="S17" s="15">
        <f t="shared" si="1"/>
        <v>12</v>
      </c>
      <c r="T17" s="21">
        <v>2</v>
      </c>
      <c r="U17" s="22">
        <v>2</v>
      </c>
      <c r="V17" s="22">
        <v>4</v>
      </c>
      <c r="W17" s="6">
        <v>4</v>
      </c>
      <c r="X17" s="16"/>
    </row>
    <row r="18" ht="35" customHeight="1" spans="1:24">
      <c r="A18" s="14">
        <v>16</v>
      </c>
      <c r="B18" s="17" t="s">
        <v>70</v>
      </c>
      <c r="C18" s="6" t="s">
        <v>71</v>
      </c>
      <c r="D18" s="18" t="s">
        <v>42</v>
      </c>
      <c r="E18" s="97">
        <f t="shared" si="2"/>
        <v>8</v>
      </c>
      <c r="F18" s="115">
        <v>30</v>
      </c>
      <c r="G18" s="6">
        <f t="shared" si="0"/>
        <v>240</v>
      </c>
      <c r="H18" s="11">
        <v>23.9</v>
      </c>
      <c r="I18" s="11">
        <f t="shared" si="3"/>
        <v>191.2</v>
      </c>
      <c r="J18" s="121" t="s">
        <v>72</v>
      </c>
      <c r="K18" s="122" t="s">
        <v>51</v>
      </c>
      <c r="L18" s="118">
        <f t="shared" si="7"/>
        <v>60</v>
      </c>
      <c r="M18" s="6">
        <f t="shared" si="4"/>
        <v>60</v>
      </c>
      <c r="N18" s="6">
        <f t="shared" si="5"/>
        <v>60</v>
      </c>
      <c r="O18" s="6">
        <f t="shared" si="6"/>
        <v>60</v>
      </c>
      <c r="P18" s="6"/>
      <c r="Q18" s="6"/>
      <c r="R18" s="14" t="s">
        <v>26</v>
      </c>
      <c r="S18" s="15">
        <f t="shared" si="1"/>
        <v>8</v>
      </c>
      <c r="T18" s="21">
        <v>2</v>
      </c>
      <c r="U18" s="22">
        <v>2</v>
      </c>
      <c r="V18" s="22">
        <v>2</v>
      </c>
      <c r="W18" s="22">
        <v>2</v>
      </c>
      <c r="X18" s="16"/>
    </row>
    <row r="19" ht="35" customHeight="1" spans="1:24">
      <c r="A19" s="14">
        <v>17</v>
      </c>
      <c r="B19" s="17" t="s">
        <v>73</v>
      </c>
      <c r="C19" s="6" t="s">
        <v>74</v>
      </c>
      <c r="D19" s="18" t="s">
        <v>31</v>
      </c>
      <c r="E19" s="97">
        <f t="shared" si="2"/>
        <v>11</v>
      </c>
      <c r="F19" s="115">
        <v>25</v>
      </c>
      <c r="G19" s="6">
        <f t="shared" si="0"/>
        <v>275</v>
      </c>
      <c r="H19" s="11">
        <v>16</v>
      </c>
      <c r="I19" s="11">
        <f t="shared" si="3"/>
        <v>176</v>
      </c>
      <c r="J19" s="121" t="s">
        <v>75</v>
      </c>
      <c r="K19" s="123" t="s">
        <v>25</v>
      </c>
      <c r="L19" s="118">
        <f t="shared" si="7"/>
        <v>50</v>
      </c>
      <c r="M19" s="6">
        <f t="shared" si="4"/>
        <v>50</v>
      </c>
      <c r="N19" s="6">
        <f t="shared" si="5"/>
        <v>50</v>
      </c>
      <c r="O19" s="6">
        <f t="shared" si="6"/>
        <v>125</v>
      </c>
      <c r="P19" s="6"/>
      <c r="Q19" s="6"/>
      <c r="R19" s="14" t="s">
        <v>76</v>
      </c>
      <c r="S19" s="15">
        <f t="shared" si="1"/>
        <v>11</v>
      </c>
      <c r="T19" s="21">
        <v>2</v>
      </c>
      <c r="U19" s="22">
        <v>2</v>
      </c>
      <c r="V19" s="22">
        <v>2</v>
      </c>
      <c r="W19" s="22">
        <v>5</v>
      </c>
      <c r="X19" s="16"/>
    </row>
    <row r="20" ht="57" spans="1:24">
      <c r="A20" s="14">
        <v>18</v>
      </c>
      <c r="B20" s="17" t="s">
        <v>77</v>
      </c>
      <c r="C20" s="6" t="s">
        <v>78</v>
      </c>
      <c r="D20" s="18" t="s">
        <v>42</v>
      </c>
      <c r="E20" s="97">
        <f t="shared" si="2"/>
        <v>24</v>
      </c>
      <c r="F20" s="115">
        <v>32</v>
      </c>
      <c r="G20" s="6">
        <f t="shared" si="0"/>
        <v>768</v>
      </c>
      <c r="H20" s="11">
        <v>24</v>
      </c>
      <c r="I20" s="11">
        <f t="shared" si="3"/>
        <v>576</v>
      </c>
      <c r="J20" s="116" t="s">
        <v>79</v>
      </c>
      <c r="K20" s="122" t="s">
        <v>51</v>
      </c>
      <c r="L20" s="118">
        <f t="shared" si="7"/>
        <v>480</v>
      </c>
      <c r="M20" s="6">
        <f t="shared" si="4"/>
        <v>64</v>
      </c>
      <c r="N20" s="6">
        <f t="shared" si="5"/>
        <v>64</v>
      </c>
      <c r="O20" s="6">
        <f t="shared" si="6"/>
        <v>160</v>
      </c>
      <c r="P20" s="6"/>
      <c r="Q20" s="6"/>
      <c r="R20" s="28" t="s">
        <v>80</v>
      </c>
      <c r="S20" s="15">
        <f t="shared" si="1"/>
        <v>24</v>
      </c>
      <c r="T20" s="21">
        <v>15</v>
      </c>
      <c r="U20" s="22">
        <v>2</v>
      </c>
      <c r="V20" s="22">
        <v>2</v>
      </c>
      <c r="W20" s="6">
        <v>5</v>
      </c>
      <c r="X20" s="16"/>
    </row>
    <row r="21" ht="35" customHeight="1" spans="1:24">
      <c r="A21" s="14">
        <v>19</v>
      </c>
      <c r="B21" s="17" t="s">
        <v>81</v>
      </c>
      <c r="C21" s="6" t="s">
        <v>82</v>
      </c>
      <c r="D21" s="18" t="s">
        <v>35</v>
      </c>
      <c r="E21" s="97">
        <f t="shared" si="2"/>
        <v>20</v>
      </c>
      <c r="F21" s="115">
        <v>12</v>
      </c>
      <c r="G21" s="6">
        <f t="shared" si="0"/>
        <v>240</v>
      </c>
      <c r="H21" s="11">
        <v>4.5</v>
      </c>
      <c r="I21" s="11">
        <f t="shared" si="3"/>
        <v>90</v>
      </c>
      <c r="J21" s="12" t="s">
        <v>83</v>
      </c>
      <c r="K21" s="123" t="s">
        <v>25</v>
      </c>
      <c r="L21" s="118">
        <f t="shared" si="7"/>
        <v>72</v>
      </c>
      <c r="M21" s="6">
        <f t="shared" si="4"/>
        <v>48</v>
      </c>
      <c r="N21" s="6">
        <f t="shared" si="5"/>
        <v>60</v>
      </c>
      <c r="O21" s="6">
        <f t="shared" si="6"/>
        <v>60</v>
      </c>
      <c r="P21" s="6"/>
      <c r="Q21" s="6"/>
      <c r="R21" s="28" t="s">
        <v>76</v>
      </c>
      <c r="S21" s="15">
        <f t="shared" si="1"/>
        <v>20</v>
      </c>
      <c r="T21" s="21">
        <v>6</v>
      </c>
      <c r="U21" s="22">
        <v>4</v>
      </c>
      <c r="V21" s="22">
        <v>5</v>
      </c>
      <c r="W21" s="6">
        <v>5</v>
      </c>
      <c r="X21" s="16"/>
    </row>
    <row r="22" ht="35" customHeight="1" spans="1:24">
      <c r="A22" s="14">
        <v>20</v>
      </c>
      <c r="B22" s="17" t="s">
        <v>84</v>
      </c>
      <c r="C22" s="6" t="s">
        <v>85</v>
      </c>
      <c r="D22" s="18" t="s">
        <v>35</v>
      </c>
      <c r="E22" s="97">
        <f t="shared" si="2"/>
        <v>34</v>
      </c>
      <c r="F22" s="115">
        <v>16</v>
      </c>
      <c r="G22" s="6">
        <f t="shared" si="0"/>
        <v>544</v>
      </c>
      <c r="H22" s="11">
        <v>14.7</v>
      </c>
      <c r="I22" s="11">
        <f t="shared" si="3"/>
        <v>499.8</v>
      </c>
      <c r="J22" s="121" t="s">
        <v>86</v>
      </c>
      <c r="K22" s="123" t="s">
        <v>25</v>
      </c>
      <c r="L22" s="118">
        <f t="shared" si="7"/>
        <v>240</v>
      </c>
      <c r="M22" s="6">
        <f t="shared" si="4"/>
        <v>192</v>
      </c>
      <c r="N22" s="6">
        <f t="shared" si="5"/>
        <v>32</v>
      </c>
      <c r="O22" s="6">
        <f t="shared" si="6"/>
        <v>80</v>
      </c>
      <c r="P22" s="6"/>
      <c r="Q22" s="6"/>
      <c r="R22" s="21" t="s">
        <v>87</v>
      </c>
      <c r="S22" s="15">
        <f t="shared" si="1"/>
        <v>34</v>
      </c>
      <c r="T22" s="21">
        <v>15</v>
      </c>
      <c r="U22" s="22">
        <v>12</v>
      </c>
      <c r="V22" s="22">
        <v>2</v>
      </c>
      <c r="W22" s="22">
        <v>5</v>
      </c>
      <c r="X22" s="16"/>
    </row>
    <row r="23" ht="35" customHeight="1" spans="1:24">
      <c r="A23" s="14">
        <v>21</v>
      </c>
      <c r="B23" s="17" t="s">
        <v>88</v>
      </c>
      <c r="C23" s="6" t="s">
        <v>89</v>
      </c>
      <c r="D23" s="18" t="s">
        <v>35</v>
      </c>
      <c r="E23" s="97">
        <f t="shared" si="2"/>
        <v>36</v>
      </c>
      <c r="F23" s="115">
        <v>23</v>
      </c>
      <c r="G23" s="6">
        <f t="shared" si="0"/>
        <v>828</v>
      </c>
      <c r="H23" s="126">
        <v>16</v>
      </c>
      <c r="I23" s="11">
        <f t="shared" si="3"/>
        <v>576</v>
      </c>
      <c r="J23" s="125" t="s">
        <v>90</v>
      </c>
      <c r="K23" s="122" t="s">
        <v>51</v>
      </c>
      <c r="L23" s="118">
        <f t="shared" si="7"/>
        <v>391</v>
      </c>
      <c r="M23" s="6">
        <f t="shared" si="4"/>
        <v>46</v>
      </c>
      <c r="N23" s="6">
        <f t="shared" si="5"/>
        <v>46</v>
      </c>
      <c r="O23" s="6">
        <f t="shared" si="6"/>
        <v>345</v>
      </c>
      <c r="P23" s="6"/>
      <c r="Q23" s="6"/>
      <c r="R23" s="21" t="s">
        <v>87</v>
      </c>
      <c r="S23" s="15">
        <f t="shared" si="1"/>
        <v>36</v>
      </c>
      <c r="T23" s="21">
        <v>17</v>
      </c>
      <c r="U23" s="22">
        <v>2</v>
      </c>
      <c r="V23" s="22">
        <v>2</v>
      </c>
      <c r="W23" s="22">
        <v>15</v>
      </c>
      <c r="X23" s="16"/>
    </row>
    <row r="24" ht="35" customHeight="1" spans="1:24">
      <c r="A24" s="14">
        <v>22</v>
      </c>
      <c r="B24" s="17" t="s">
        <v>91</v>
      </c>
      <c r="C24" s="6" t="s">
        <v>92</v>
      </c>
      <c r="D24" s="18" t="s">
        <v>35</v>
      </c>
      <c r="E24" s="97">
        <f t="shared" si="2"/>
        <v>12</v>
      </c>
      <c r="F24" s="115">
        <v>36</v>
      </c>
      <c r="G24" s="6">
        <f t="shared" si="0"/>
        <v>432</v>
      </c>
      <c r="H24" s="11">
        <v>15</v>
      </c>
      <c r="I24" s="11">
        <f t="shared" si="3"/>
        <v>180</v>
      </c>
      <c r="J24" s="121" t="s">
        <v>93</v>
      </c>
      <c r="K24" s="123" t="s">
        <v>25</v>
      </c>
      <c r="L24" s="118">
        <f t="shared" si="7"/>
        <v>216</v>
      </c>
      <c r="M24" s="6">
        <f t="shared" si="4"/>
        <v>72</v>
      </c>
      <c r="N24" s="6">
        <f t="shared" si="5"/>
        <v>72</v>
      </c>
      <c r="O24" s="6">
        <f t="shared" si="6"/>
        <v>72</v>
      </c>
      <c r="P24" s="6"/>
      <c r="Q24" s="6"/>
      <c r="R24" s="21" t="s">
        <v>87</v>
      </c>
      <c r="S24" s="15">
        <f t="shared" si="1"/>
        <v>12</v>
      </c>
      <c r="T24" s="21">
        <v>6</v>
      </c>
      <c r="U24" s="22">
        <v>2</v>
      </c>
      <c r="V24" s="22">
        <v>2</v>
      </c>
      <c r="W24" s="22">
        <v>2</v>
      </c>
      <c r="X24" s="16"/>
    </row>
    <row r="25" ht="35" customHeight="1" spans="1:24">
      <c r="A25" s="14">
        <v>23</v>
      </c>
      <c r="B25" s="17" t="s">
        <v>94</v>
      </c>
      <c r="C25" s="6" t="s">
        <v>95</v>
      </c>
      <c r="D25" s="18" t="s">
        <v>35</v>
      </c>
      <c r="E25" s="97">
        <f t="shared" si="2"/>
        <v>12</v>
      </c>
      <c r="F25" s="115">
        <v>40</v>
      </c>
      <c r="G25" s="6">
        <f t="shared" si="0"/>
        <v>480</v>
      </c>
      <c r="H25" s="11">
        <v>33.5</v>
      </c>
      <c r="I25" s="11">
        <f t="shared" si="3"/>
        <v>402</v>
      </c>
      <c r="J25" s="121" t="s">
        <v>96</v>
      </c>
      <c r="K25" s="123" t="s">
        <v>25</v>
      </c>
      <c r="L25" s="6">
        <f t="shared" si="7"/>
        <v>80</v>
      </c>
      <c r="M25" s="6">
        <f t="shared" si="4"/>
        <v>120</v>
      </c>
      <c r="N25" s="6">
        <f t="shared" si="5"/>
        <v>80</v>
      </c>
      <c r="O25" s="6">
        <f t="shared" si="6"/>
        <v>200</v>
      </c>
      <c r="P25" s="6"/>
      <c r="Q25" s="6"/>
      <c r="R25" s="14" t="s">
        <v>97</v>
      </c>
      <c r="S25" s="15">
        <f t="shared" si="1"/>
        <v>12</v>
      </c>
      <c r="T25" s="21">
        <v>2</v>
      </c>
      <c r="U25" s="22">
        <v>3</v>
      </c>
      <c r="V25" s="22">
        <v>2</v>
      </c>
      <c r="W25" s="22">
        <v>5</v>
      </c>
      <c r="X25" s="16"/>
    </row>
    <row r="26" ht="35" customHeight="1" spans="1:24">
      <c r="A26" s="14">
        <v>24</v>
      </c>
      <c r="B26" s="17" t="s">
        <v>98</v>
      </c>
      <c r="C26" s="17" t="s">
        <v>99</v>
      </c>
      <c r="D26" s="18" t="s">
        <v>31</v>
      </c>
      <c r="E26" s="97">
        <f t="shared" si="2"/>
        <v>9</v>
      </c>
      <c r="F26" s="115">
        <v>16</v>
      </c>
      <c r="G26" s="6">
        <f t="shared" si="0"/>
        <v>144</v>
      </c>
      <c r="H26" s="11">
        <v>8.8</v>
      </c>
      <c r="I26" s="11">
        <f t="shared" si="3"/>
        <v>79.2</v>
      </c>
      <c r="J26" s="121" t="s">
        <v>98</v>
      </c>
      <c r="K26" s="123" t="s">
        <v>25</v>
      </c>
      <c r="L26" s="6">
        <f t="shared" si="7"/>
        <v>80</v>
      </c>
      <c r="M26" s="6">
        <f t="shared" si="4"/>
        <v>0</v>
      </c>
      <c r="N26" s="6">
        <f t="shared" si="5"/>
        <v>32</v>
      </c>
      <c r="O26" s="6">
        <f t="shared" si="6"/>
        <v>32</v>
      </c>
      <c r="P26" s="6"/>
      <c r="Q26" s="6"/>
      <c r="R26" s="14" t="s">
        <v>100</v>
      </c>
      <c r="S26" s="15">
        <f t="shared" si="1"/>
        <v>9</v>
      </c>
      <c r="T26" s="21">
        <v>5</v>
      </c>
      <c r="U26" s="6"/>
      <c r="V26" s="22">
        <v>2</v>
      </c>
      <c r="W26" s="22">
        <v>2</v>
      </c>
      <c r="X26" s="16"/>
    </row>
    <row r="27" ht="35" customHeight="1" spans="1:24">
      <c r="A27" s="14">
        <v>25</v>
      </c>
      <c r="B27" s="17" t="s">
        <v>101</v>
      </c>
      <c r="C27" s="6" t="s">
        <v>102</v>
      </c>
      <c r="D27" s="18" t="s">
        <v>35</v>
      </c>
      <c r="E27" s="97">
        <f t="shared" si="2"/>
        <v>9</v>
      </c>
      <c r="F27" s="115">
        <v>14</v>
      </c>
      <c r="G27" s="6">
        <f t="shared" si="0"/>
        <v>126</v>
      </c>
      <c r="H27" s="11">
        <v>9.8</v>
      </c>
      <c r="I27" s="11">
        <f t="shared" si="3"/>
        <v>88.2</v>
      </c>
      <c r="J27" s="121" t="s">
        <v>103</v>
      </c>
      <c r="K27" s="123" t="s">
        <v>25</v>
      </c>
      <c r="L27" s="6">
        <f t="shared" si="7"/>
        <v>28</v>
      </c>
      <c r="M27" s="6">
        <f t="shared" si="4"/>
        <v>14</v>
      </c>
      <c r="N27" s="6">
        <f t="shared" si="5"/>
        <v>14</v>
      </c>
      <c r="O27" s="6">
        <f t="shared" si="6"/>
        <v>70</v>
      </c>
      <c r="P27" s="6"/>
      <c r="Q27" s="6"/>
      <c r="R27" s="21" t="s">
        <v>104</v>
      </c>
      <c r="S27" s="15">
        <f t="shared" si="1"/>
        <v>9</v>
      </c>
      <c r="T27" s="21">
        <v>2</v>
      </c>
      <c r="U27" s="22">
        <v>1</v>
      </c>
      <c r="V27" s="22">
        <v>1</v>
      </c>
      <c r="W27" s="6">
        <v>5</v>
      </c>
      <c r="X27" s="16"/>
    </row>
    <row r="28" ht="35" customHeight="1" spans="1:24">
      <c r="A28" s="14">
        <v>26</v>
      </c>
      <c r="B28" s="6" t="s">
        <v>105</v>
      </c>
      <c r="C28" s="6" t="s">
        <v>106</v>
      </c>
      <c r="D28" s="18" t="s">
        <v>107</v>
      </c>
      <c r="E28" s="97">
        <f t="shared" si="2"/>
        <v>70</v>
      </c>
      <c r="F28" s="115">
        <v>45</v>
      </c>
      <c r="G28" s="6">
        <f t="shared" si="0"/>
        <v>3150</v>
      </c>
      <c r="H28" s="11">
        <v>36.5</v>
      </c>
      <c r="I28" s="11">
        <f t="shared" si="3"/>
        <v>2555</v>
      </c>
      <c r="J28" s="116" t="s">
        <v>108</v>
      </c>
      <c r="K28" s="123" t="s">
        <v>25</v>
      </c>
      <c r="L28" s="6">
        <f t="shared" si="7"/>
        <v>450</v>
      </c>
      <c r="M28" s="6">
        <f t="shared" si="4"/>
        <v>900</v>
      </c>
      <c r="N28" s="6">
        <f t="shared" si="5"/>
        <v>450</v>
      </c>
      <c r="O28" s="6">
        <f t="shared" si="6"/>
        <v>1350</v>
      </c>
      <c r="P28" s="6"/>
      <c r="Q28" s="6"/>
      <c r="R28" s="28" t="s">
        <v>109</v>
      </c>
      <c r="S28" s="15">
        <f t="shared" si="1"/>
        <v>70</v>
      </c>
      <c r="T28" s="21">
        <v>10</v>
      </c>
      <c r="U28" s="22">
        <v>20</v>
      </c>
      <c r="V28" s="22">
        <v>10</v>
      </c>
      <c r="W28" s="6">
        <v>30</v>
      </c>
      <c r="X28" s="16"/>
    </row>
    <row r="29" ht="35" customHeight="1" spans="1:24">
      <c r="A29" s="14">
        <v>27</v>
      </c>
      <c r="B29" s="6" t="s">
        <v>110</v>
      </c>
      <c r="C29" s="6" t="s">
        <v>111</v>
      </c>
      <c r="D29" s="18" t="s">
        <v>112</v>
      </c>
      <c r="E29" s="97">
        <f t="shared" si="2"/>
        <v>590</v>
      </c>
      <c r="F29" s="115">
        <v>2</v>
      </c>
      <c r="G29" s="6">
        <f t="shared" si="0"/>
        <v>1180</v>
      </c>
      <c r="H29" s="11">
        <v>1.8</v>
      </c>
      <c r="I29" s="11">
        <f t="shared" si="3"/>
        <v>1062</v>
      </c>
      <c r="J29" s="116" t="s">
        <v>113</v>
      </c>
      <c r="K29" s="123" t="s">
        <v>25</v>
      </c>
      <c r="L29" s="6">
        <f t="shared" si="7"/>
        <v>600</v>
      </c>
      <c r="M29" s="6">
        <f t="shared" si="4"/>
        <v>300</v>
      </c>
      <c r="N29" s="6">
        <f t="shared" si="5"/>
        <v>80</v>
      </c>
      <c r="O29" s="6">
        <f t="shared" si="6"/>
        <v>200</v>
      </c>
      <c r="P29" s="6"/>
      <c r="Q29" s="6"/>
      <c r="R29" s="28" t="s">
        <v>114</v>
      </c>
      <c r="S29" s="15">
        <f t="shared" si="1"/>
        <v>590</v>
      </c>
      <c r="T29" s="21">
        <v>300</v>
      </c>
      <c r="U29" s="22">
        <v>150</v>
      </c>
      <c r="V29" s="22">
        <v>40</v>
      </c>
      <c r="W29" s="22">
        <v>100</v>
      </c>
      <c r="X29" s="16"/>
    </row>
    <row r="30" ht="35" customHeight="1" spans="1:24">
      <c r="A30" s="14">
        <v>28</v>
      </c>
      <c r="B30" s="6" t="s">
        <v>115</v>
      </c>
      <c r="C30" s="6" t="s">
        <v>116</v>
      </c>
      <c r="D30" s="18" t="s">
        <v>107</v>
      </c>
      <c r="E30" s="97">
        <f t="shared" si="2"/>
        <v>10</v>
      </c>
      <c r="F30" s="115">
        <v>20</v>
      </c>
      <c r="G30" s="6">
        <f t="shared" si="0"/>
        <v>200</v>
      </c>
      <c r="H30" s="11">
        <v>10</v>
      </c>
      <c r="I30" s="11">
        <f t="shared" si="3"/>
        <v>100</v>
      </c>
      <c r="J30" s="116" t="s">
        <v>117</v>
      </c>
      <c r="K30" s="123" t="s">
        <v>25</v>
      </c>
      <c r="L30" s="6">
        <f t="shared" si="7"/>
        <v>200</v>
      </c>
      <c r="M30" s="6">
        <f t="shared" si="4"/>
        <v>0</v>
      </c>
      <c r="N30" s="6">
        <f t="shared" si="5"/>
        <v>0</v>
      </c>
      <c r="O30" s="6">
        <f t="shared" si="6"/>
        <v>0</v>
      </c>
      <c r="P30" s="6"/>
      <c r="Q30" s="6"/>
      <c r="R30" s="28" t="s">
        <v>109</v>
      </c>
      <c r="S30" s="15">
        <f t="shared" si="1"/>
        <v>10</v>
      </c>
      <c r="T30" s="21">
        <v>10</v>
      </c>
      <c r="U30" s="22"/>
      <c r="V30" s="6"/>
      <c r="W30" s="6"/>
      <c r="X30" s="16"/>
    </row>
    <row r="31" ht="35" customHeight="1" spans="1:24">
      <c r="A31" s="14">
        <v>29</v>
      </c>
      <c r="B31" s="17" t="s">
        <v>118</v>
      </c>
      <c r="C31" s="6" t="s">
        <v>119</v>
      </c>
      <c r="D31" s="18" t="s">
        <v>31</v>
      </c>
      <c r="E31" s="97">
        <f t="shared" si="2"/>
        <v>20</v>
      </c>
      <c r="F31" s="115">
        <v>10</v>
      </c>
      <c r="G31" s="6">
        <f t="shared" si="0"/>
        <v>200</v>
      </c>
      <c r="H31" s="11">
        <v>10</v>
      </c>
      <c r="I31" s="11">
        <f t="shared" si="3"/>
        <v>200</v>
      </c>
      <c r="J31" s="116" t="s">
        <v>120</v>
      </c>
      <c r="K31" s="123" t="s">
        <v>25</v>
      </c>
      <c r="L31" s="6">
        <f t="shared" si="7"/>
        <v>100</v>
      </c>
      <c r="M31" s="6">
        <f t="shared" si="4"/>
        <v>50</v>
      </c>
      <c r="N31" s="6">
        <f t="shared" si="5"/>
        <v>0</v>
      </c>
      <c r="O31" s="6">
        <f t="shared" si="6"/>
        <v>50</v>
      </c>
      <c r="P31" s="6"/>
      <c r="Q31" s="6"/>
      <c r="R31" s="21" t="s">
        <v>121</v>
      </c>
      <c r="S31" s="15">
        <f t="shared" si="1"/>
        <v>20</v>
      </c>
      <c r="T31" s="21">
        <v>10</v>
      </c>
      <c r="U31" s="22">
        <v>5</v>
      </c>
      <c r="V31" s="6"/>
      <c r="W31" s="22">
        <v>5</v>
      </c>
      <c r="X31" s="16"/>
    </row>
    <row r="32" ht="35" customHeight="1" spans="1:24">
      <c r="A32" s="14">
        <v>30</v>
      </c>
      <c r="B32" s="6" t="s">
        <v>122</v>
      </c>
      <c r="C32" s="6" t="s">
        <v>123</v>
      </c>
      <c r="D32" s="18" t="s">
        <v>31</v>
      </c>
      <c r="E32" s="97">
        <f t="shared" si="2"/>
        <v>35</v>
      </c>
      <c r="F32" s="115">
        <v>200</v>
      </c>
      <c r="G32" s="6">
        <f t="shared" si="0"/>
        <v>7000</v>
      </c>
      <c r="H32" s="11">
        <v>149</v>
      </c>
      <c r="I32" s="11">
        <f t="shared" si="3"/>
        <v>5215</v>
      </c>
      <c r="J32" s="116" t="s">
        <v>124</v>
      </c>
      <c r="K32" s="127" t="s">
        <v>125</v>
      </c>
      <c r="L32" s="6">
        <f t="shared" si="7"/>
        <v>3000</v>
      </c>
      <c r="M32" s="6">
        <f t="shared" si="4"/>
        <v>1000</v>
      </c>
      <c r="N32" s="6">
        <f t="shared" si="5"/>
        <v>1000</v>
      </c>
      <c r="O32" s="6">
        <f t="shared" si="6"/>
        <v>2000</v>
      </c>
      <c r="P32" s="6"/>
      <c r="Q32" s="6"/>
      <c r="R32" s="14" t="s">
        <v>126</v>
      </c>
      <c r="S32" s="15">
        <f t="shared" si="1"/>
        <v>35</v>
      </c>
      <c r="T32" s="21">
        <v>15</v>
      </c>
      <c r="U32" s="22">
        <v>5</v>
      </c>
      <c r="V32" s="22">
        <v>5</v>
      </c>
      <c r="W32" s="6">
        <v>10</v>
      </c>
      <c r="X32" s="16"/>
    </row>
    <row r="33" ht="35" customHeight="1" spans="1:24">
      <c r="A33" s="14">
        <v>31</v>
      </c>
      <c r="B33" s="6" t="s">
        <v>127</v>
      </c>
      <c r="C33" s="6" t="s">
        <v>128</v>
      </c>
      <c r="D33" s="18" t="s">
        <v>31</v>
      </c>
      <c r="E33" s="97">
        <f t="shared" si="2"/>
        <v>45</v>
      </c>
      <c r="F33" s="115">
        <v>30</v>
      </c>
      <c r="G33" s="6">
        <f t="shared" si="0"/>
        <v>1350</v>
      </c>
      <c r="H33" s="11">
        <v>29.8</v>
      </c>
      <c r="I33" s="11">
        <f t="shared" si="3"/>
        <v>1341</v>
      </c>
      <c r="J33" s="116" t="s">
        <v>129</v>
      </c>
      <c r="K33" s="123" t="s">
        <v>25</v>
      </c>
      <c r="L33" s="6">
        <f t="shared" si="7"/>
        <v>150</v>
      </c>
      <c r="M33" s="6">
        <f t="shared" si="4"/>
        <v>450</v>
      </c>
      <c r="N33" s="6">
        <f t="shared" si="5"/>
        <v>150</v>
      </c>
      <c r="O33" s="6">
        <f t="shared" si="6"/>
        <v>600</v>
      </c>
      <c r="P33" s="6"/>
      <c r="Q33" s="6"/>
      <c r="R33" s="14" t="s">
        <v>130</v>
      </c>
      <c r="S33" s="15">
        <f t="shared" si="1"/>
        <v>45</v>
      </c>
      <c r="T33" s="21">
        <v>5</v>
      </c>
      <c r="U33" s="22">
        <v>15</v>
      </c>
      <c r="V33" s="22">
        <v>5</v>
      </c>
      <c r="W33" s="22">
        <v>20</v>
      </c>
      <c r="X33" s="16"/>
    </row>
    <row r="34" ht="35" customHeight="1" spans="1:24">
      <c r="A34" s="14">
        <v>32</v>
      </c>
      <c r="B34" s="6" t="s">
        <v>131</v>
      </c>
      <c r="C34" s="6" t="s">
        <v>128</v>
      </c>
      <c r="D34" s="18" t="s">
        <v>31</v>
      </c>
      <c r="E34" s="97">
        <f t="shared" si="2"/>
        <v>45</v>
      </c>
      <c r="F34" s="115">
        <v>25</v>
      </c>
      <c r="G34" s="6">
        <f t="shared" si="0"/>
        <v>1125</v>
      </c>
      <c r="H34" s="11">
        <v>34.8</v>
      </c>
      <c r="I34" s="11">
        <f t="shared" si="3"/>
        <v>1566</v>
      </c>
      <c r="J34" s="116" t="s">
        <v>132</v>
      </c>
      <c r="K34" s="123" t="s">
        <v>25</v>
      </c>
      <c r="L34" s="6">
        <f t="shared" si="7"/>
        <v>125</v>
      </c>
      <c r="M34" s="6">
        <f t="shared" si="4"/>
        <v>375</v>
      </c>
      <c r="N34" s="6">
        <f t="shared" si="5"/>
        <v>125</v>
      </c>
      <c r="O34" s="6">
        <f t="shared" si="6"/>
        <v>500</v>
      </c>
      <c r="P34" s="6"/>
      <c r="Q34" s="6"/>
      <c r="R34" s="14" t="s">
        <v>133</v>
      </c>
      <c r="S34" s="15">
        <f t="shared" si="1"/>
        <v>45</v>
      </c>
      <c r="T34" s="21">
        <v>5</v>
      </c>
      <c r="U34" s="22">
        <v>15</v>
      </c>
      <c r="V34" s="22">
        <v>5</v>
      </c>
      <c r="W34" s="22">
        <v>20</v>
      </c>
      <c r="X34" s="16"/>
    </row>
    <row r="35" ht="50" customHeight="1" spans="1:24">
      <c r="A35" s="14">
        <v>33</v>
      </c>
      <c r="B35" s="17" t="s">
        <v>134</v>
      </c>
      <c r="C35" s="6" t="s">
        <v>135</v>
      </c>
      <c r="D35" s="18" t="s">
        <v>107</v>
      </c>
      <c r="E35" s="97">
        <f t="shared" si="2"/>
        <v>500</v>
      </c>
      <c r="F35" s="115">
        <v>2.5</v>
      </c>
      <c r="G35" s="6">
        <f t="shared" si="0"/>
        <v>1250</v>
      </c>
      <c r="H35" s="11">
        <v>2</v>
      </c>
      <c r="I35" s="11">
        <f t="shared" si="3"/>
        <v>1000</v>
      </c>
      <c r="J35" s="121" t="s">
        <v>136</v>
      </c>
      <c r="K35" s="123" t="s">
        <v>25</v>
      </c>
      <c r="L35" s="6">
        <f t="shared" si="7"/>
        <v>500</v>
      </c>
      <c r="M35" s="6">
        <f t="shared" si="4"/>
        <v>250</v>
      </c>
      <c r="N35" s="6">
        <f t="shared" si="5"/>
        <v>250</v>
      </c>
      <c r="O35" s="6">
        <f t="shared" si="6"/>
        <v>250</v>
      </c>
      <c r="P35" s="6"/>
      <c r="Q35" s="6"/>
      <c r="R35" s="14" t="s">
        <v>137</v>
      </c>
      <c r="S35" s="15">
        <f t="shared" si="1"/>
        <v>500</v>
      </c>
      <c r="T35" s="21">
        <v>200</v>
      </c>
      <c r="U35" s="22">
        <v>100</v>
      </c>
      <c r="V35" s="22">
        <v>100</v>
      </c>
      <c r="W35" s="6">
        <v>100</v>
      </c>
      <c r="X35" s="16"/>
    </row>
    <row r="36" ht="35" customHeight="1" spans="1:24">
      <c r="A36" s="14">
        <v>34</v>
      </c>
      <c r="B36" s="17" t="s">
        <v>138</v>
      </c>
      <c r="C36" s="6" t="s">
        <v>139</v>
      </c>
      <c r="D36" s="18" t="s">
        <v>140</v>
      </c>
      <c r="E36" s="97">
        <f t="shared" ref="E36:E54" si="8">S36</f>
        <v>19</v>
      </c>
      <c r="F36" s="115">
        <v>15</v>
      </c>
      <c r="G36" s="6">
        <f t="shared" si="0"/>
        <v>285</v>
      </c>
      <c r="H36" s="11">
        <v>12</v>
      </c>
      <c r="I36" s="11">
        <f t="shared" ref="I36:I54" si="9">H36*E36</f>
        <v>228</v>
      </c>
      <c r="J36" s="116" t="s">
        <v>141</v>
      </c>
      <c r="K36" s="123" t="s">
        <v>25</v>
      </c>
      <c r="L36" s="6">
        <f t="shared" si="7"/>
        <v>75</v>
      </c>
      <c r="M36" s="6">
        <f t="shared" si="4"/>
        <v>75</v>
      </c>
      <c r="N36" s="6">
        <f t="shared" si="5"/>
        <v>60</v>
      </c>
      <c r="O36" s="6">
        <f t="shared" si="6"/>
        <v>75</v>
      </c>
      <c r="P36" s="6"/>
      <c r="Q36" s="6"/>
      <c r="R36" s="14" t="s">
        <v>142</v>
      </c>
      <c r="S36" s="15">
        <f t="shared" si="1"/>
        <v>19</v>
      </c>
      <c r="T36" s="21">
        <v>5</v>
      </c>
      <c r="U36" s="22">
        <v>5</v>
      </c>
      <c r="V36" s="22">
        <v>4</v>
      </c>
      <c r="W36" s="6">
        <v>5</v>
      </c>
      <c r="X36" s="16"/>
    </row>
    <row r="37" ht="46" customHeight="1" spans="1:24">
      <c r="A37" s="14">
        <v>35</v>
      </c>
      <c r="B37" s="17" t="s">
        <v>143</v>
      </c>
      <c r="C37" s="6" t="s">
        <v>144</v>
      </c>
      <c r="D37" s="18" t="s">
        <v>145</v>
      </c>
      <c r="E37" s="97">
        <f t="shared" si="8"/>
        <v>6</v>
      </c>
      <c r="F37" s="115">
        <v>90</v>
      </c>
      <c r="G37" s="6">
        <f t="shared" si="0"/>
        <v>540</v>
      </c>
      <c r="H37" s="11">
        <v>81.6</v>
      </c>
      <c r="I37" s="11">
        <f t="shared" si="9"/>
        <v>489.6</v>
      </c>
      <c r="J37" s="116" t="s">
        <v>146</v>
      </c>
      <c r="K37" s="122" t="s">
        <v>51</v>
      </c>
      <c r="L37" s="6">
        <f t="shared" si="7"/>
        <v>180</v>
      </c>
      <c r="M37" s="6">
        <f t="shared" si="4"/>
        <v>90</v>
      </c>
      <c r="N37" s="6">
        <f t="shared" si="5"/>
        <v>90</v>
      </c>
      <c r="O37" s="6">
        <f t="shared" si="6"/>
        <v>180</v>
      </c>
      <c r="P37" s="6"/>
      <c r="Q37" s="6"/>
      <c r="R37" s="14" t="s">
        <v>147</v>
      </c>
      <c r="S37" s="15">
        <f t="shared" si="1"/>
        <v>6</v>
      </c>
      <c r="T37" s="21">
        <v>2</v>
      </c>
      <c r="U37" s="22">
        <v>1</v>
      </c>
      <c r="V37" s="22">
        <v>1</v>
      </c>
      <c r="W37" s="6">
        <v>2</v>
      </c>
      <c r="X37" s="16"/>
    </row>
    <row r="38" ht="35" customHeight="1" spans="1:24">
      <c r="A38" s="14">
        <v>36</v>
      </c>
      <c r="B38" s="17" t="s">
        <v>148</v>
      </c>
      <c r="C38" s="6" t="s">
        <v>144</v>
      </c>
      <c r="D38" s="18" t="s">
        <v>145</v>
      </c>
      <c r="E38" s="97">
        <f t="shared" si="8"/>
        <v>4</v>
      </c>
      <c r="F38" s="115">
        <v>99</v>
      </c>
      <c r="G38" s="6">
        <f t="shared" si="0"/>
        <v>396</v>
      </c>
      <c r="H38" s="11">
        <v>132</v>
      </c>
      <c r="I38" s="11">
        <f t="shared" si="9"/>
        <v>528</v>
      </c>
      <c r="J38" s="121" t="s">
        <v>149</v>
      </c>
      <c r="K38" s="123" t="s">
        <v>25</v>
      </c>
      <c r="L38" s="6">
        <f t="shared" si="7"/>
        <v>99</v>
      </c>
      <c r="M38" s="6">
        <f t="shared" si="4"/>
        <v>99</v>
      </c>
      <c r="N38" s="6">
        <f t="shared" si="5"/>
        <v>99</v>
      </c>
      <c r="O38" s="6">
        <f t="shared" si="6"/>
        <v>99</v>
      </c>
      <c r="P38" s="6"/>
      <c r="Q38" s="6"/>
      <c r="R38" s="14" t="s">
        <v>147</v>
      </c>
      <c r="S38" s="15">
        <f t="shared" si="1"/>
        <v>4</v>
      </c>
      <c r="T38" s="21">
        <v>1</v>
      </c>
      <c r="U38" s="22">
        <v>1</v>
      </c>
      <c r="V38" s="22">
        <v>1</v>
      </c>
      <c r="W38" s="6">
        <v>1</v>
      </c>
      <c r="X38" s="16"/>
    </row>
    <row r="39" ht="35" customHeight="1" spans="1:24">
      <c r="A39" s="14">
        <v>37</v>
      </c>
      <c r="B39" s="17" t="s">
        <v>150</v>
      </c>
      <c r="C39" s="6" t="s">
        <v>151</v>
      </c>
      <c r="D39" s="18" t="s">
        <v>145</v>
      </c>
      <c r="E39" s="97">
        <f t="shared" si="8"/>
        <v>13</v>
      </c>
      <c r="F39" s="128">
        <v>40</v>
      </c>
      <c r="G39" s="6">
        <f t="shared" si="0"/>
        <v>520</v>
      </c>
      <c r="H39" s="11">
        <v>37.5</v>
      </c>
      <c r="I39" s="11">
        <f t="shared" si="9"/>
        <v>487.5</v>
      </c>
      <c r="J39" s="121" t="s">
        <v>152</v>
      </c>
      <c r="K39" s="123" t="s">
        <v>25</v>
      </c>
      <c r="L39" s="6">
        <f t="shared" si="7"/>
        <v>400</v>
      </c>
      <c r="M39" s="6">
        <f t="shared" si="4"/>
        <v>40</v>
      </c>
      <c r="N39" s="6">
        <f t="shared" si="5"/>
        <v>40</v>
      </c>
      <c r="O39" s="6">
        <f t="shared" si="6"/>
        <v>40</v>
      </c>
      <c r="P39" s="6"/>
      <c r="Q39" s="6"/>
      <c r="R39" s="28" t="s">
        <v>153</v>
      </c>
      <c r="S39" s="15">
        <f t="shared" si="1"/>
        <v>13</v>
      </c>
      <c r="T39" s="21">
        <v>10</v>
      </c>
      <c r="U39" s="22">
        <v>1</v>
      </c>
      <c r="V39" s="22">
        <v>1</v>
      </c>
      <c r="W39" s="6">
        <v>1</v>
      </c>
      <c r="X39" s="16"/>
    </row>
    <row r="40" ht="35" customHeight="1" spans="1:24">
      <c r="A40" s="14">
        <v>38</v>
      </c>
      <c r="B40" s="17" t="s">
        <v>154</v>
      </c>
      <c r="C40" s="6" t="s">
        <v>155</v>
      </c>
      <c r="D40" s="18" t="s">
        <v>156</v>
      </c>
      <c r="E40" s="97">
        <f t="shared" si="8"/>
        <v>30</v>
      </c>
      <c r="F40" s="115">
        <v>15</v>
      </c>
      <c r="G40" s="6">
        <f t="shared" si="0"/>
        <v>450</v>
      </c>
      <c r="H40" s="11">
        <v>8</v>
      </c>
      <c r="I40" s="11">
        <f t="shared" si="9"/>
        <v>240</v>
      </c>
      <c r="J40" s="121" t="s">
        <v>157</v>
      </c>
      <c r="K40" s="123" t="s">
        <v>25</v>
      </c>
      <c r="L40" s="6">
        <f t="shared" si="7"/>
        <v>150</v>
      </c>
      <c r="M40" s="6">
        <f t="shared" si="4"/>
        <v>75</v>
      </c>
      <c r="N40" s="6">
        <f t="shared" si="5"/>
        <v>75</v>
      </c>
      <c r="O40" s="6">
        <f t="shared" si="6"/>
        <v>150</v>
      </c>
      <c r="P40" s="6"/>
      <c r="Q40" s="6"/>
      <c r="R40" s="28" t="s">
        <v>158</v>
      </c>
      <c r="S40" s="15">
        <f t="shared" si="1"/>
        <v>30</v>
      </c>
      <c r="T40" s="21">
        <v>10</v>
      </c>
      <c r="U40" s="22">
        <v>5</v>
      </c>
      <c r="V40" s="22">
        <v>5</v>
      </c>
      <c r="W40" s="22">
        <v>10</v>
      </c>
      <c r="X40" s="16"/>
    </row>
    <row r="41" ht="35" customHeight="1" spans="1:24">
      <c r="A41" s="14">
        <v>39</v>
      </c>
      <c r="B41" s="17" t="s">
        <v>159</v>
      </c>
      <c r="C41" s="6" t="s">
        <v>144</v>
      </c>
      <c r="D41" s="18" t="s">
        <v>145</v>
      </c>
      <c r="E41" s="97">
        <f t="shared" si="8"/>
        <v>6</v>
      </c>
      <c r="F41" s="115">
        <v>75</v>
      </c>
      <c r="G41" s="6">
        <f t="shared" si="0"/>
        <v>450</v>
      </c>
      <c r="H41" s="11">
        <v>107</v>
      </c>
      <c r="I41" s="11">
        <f t="shared" si="9"/>
        <v>642</v>
      </c>
      <c r="J41" s="121" t="s">
        <v>160</v>
      </c>
      <c r="K41" s="123" t="s">
        <v>25</v>
      </c>
      <c r="L41" s="6">
        <f t="shared" si="7"/>
        <v>150</v>
      </c>
      <c r="M41" s="6">
        <f t="shared" si="4"/>
        <v>150</v>
      </c>
      <c r="N41" s="6">
        <f t="shared" si="5"/>
        <v>75</v>
      </c>
      <c r="O41" s="6">
        <f t="shared" si="6"/>
        <v>75</v>
      </c>
      <c r="P41" s="6"/>
      <c r="Q41" s="6"/>
      <c r="R41" s="28" t="s">
        <v>161</v>
      </c>
      <c r="S41" s="15">
        <f t="shared" si="1"/>
        <v>6</v>
      </c>
      <c r="T41" s="21">
        <v>2</v>
      </c>
      <c r="U41" s="22">
        <v>2</v>
      </c>
      <c r="V41" s="22">
        <v>1</v>
      </c>
      <c r="W41" s="22">
        <v>1</v>
      </c>
      <c r="X41" s="16"/>
    </row>
    <row r="42" ht="35" customHeight="1" spans="1:24">
      <c r="A42" s="14">
        <v>40</v>
      </c>
      <c r="B42" s="17" t="s">
        <v>162</v>
      </c>
      <c r="C42" s="6" t="s">
        <v>163</v>
      </c>
      <c r="D42" s="18" t="s">
        <v>107</v>
      </c>
      <c r="E42" s="97">
        <f t="shared" si="8"/>
        <v>150</v>
      </c>
      <c r="F42" s="115">
        <v>3</v>
      </c>
      <c r="G42" s="6">
        <f t="shared" si="0"/>
        <v>450</v>
      </c>
      <c r="H42" s="11">
        <v>3.5</v>
      </c>
      <c r="I42" s="11">
        <f t="shared" si="9"/>
        <v>525</v>
      </c>
      <c r="J42" s="121" t="s">
        <v>164</v>
      </c>
      <c r="K42" s="127" t="s">
        <v>165</v>
      </c>
      <c r="L42" s="6">
        <f t="shared" si="7"/>
        <v>150</v>
      </c>
      <c r="M42" s="6">
        <f t="shared" si="4"/>
        <v>120</v>
      </c>
      <c r="N42" s="6">
        <f t="shared" si="5"/>
        <v>60</v>
      </c>
      <c r="O42" s="6">
        <f t="shared" si="6"/>
        <v>120</v>
      </c>
      <c r="P42" s="6"/>
      <c r="Q42" s="6"/>
      <c r="R42" s="28" t="s">
        <v>166</v>
      </c>
      <c r="S42" s="15">
        <f t="shared" si="1"/>
        <v>150</v>
      </c>
      <c r="T42" s="21">
        <v>50</v>
      </c>
      <c r="U42" s="22">
        <v>40</v>
      </c>
      <c r="V42" s="22">
        <v>20</v>
      </c>
      <c r="W42" s="22">
        <v>40</v>
      </c>
      <c r="X42" s="16"/>
    </row>
    <row r="43" ht="35" customHeight="1" spans="1:24">
      <c r="A43" s="14">
        <v>41</v>
      </c>
      <c r="B43" s="17" t="s">
        <v>167</v>
      </c>
      <c r="C43" s="6" t="s">
        <v>168</v>
      </c>
      <c r="D43" s="18" t="s">
        <v>54</v>
      </c>
      <c r="E43" s="97">
        <f t="shared" si="8"/>
        <v>20</v>
      </c>
      <c r="F43" s="115">
        <v>35</v>
      </c>
      <c r="G43" s="6">
        <f t="shared" si="0"/>
        <v>700</v>
      </c>
      <c r="H43" s="11">
        <v>38</v>
      </c>
      <c r="I43" s="11">
        <f t="shared" si="9"/>
        <v>760</v>
      </c>
      <c r="J43" s="116" t="s">
        <v>169</v>
      </c>
      <c r="K43" s="123" t="s">
        <v>25</v>
      </c>
      <c r="L43" s="6">
        <f t="shared" si="7"/>
        <v>175</v>
      </c>
      <c r="M43" s="6">
        <f t="shared" si="4"/>
        <v>175</v>
      </c>
      <c r="N43" s="6">
        <f t="shared" si="5"/>
        <v>175</v>
      </c>
      <c r="O43" s="6">
        <f t="shared" si="6"/>
        <v>175</v>
      </c>
      <c r="P43" s="6"/>
      <c r="Q43" s="6"/>
      <c r="R43" s="28" t="s">
        <v>170</v>
      </c>
      <c r="S43" s="15">
        <f t="shared" si="1"/>
        <v>20</v>
      </c>
      <c r="T43" s="21">
        <v>5</v>
      </c>
      <c r="U43" s="22">
        <v>5</v>
      </c>
      <c r="V43" s="22">
        <v>5</v>
      </c>
      <c r="W43" s="22">
        <v>5</v>
      </c>
      <c r="X43" s="16"/>
    </row>
    <row r="44" ht="35" customHeight="1" spans="1:24">
      <c r="A44" s="14">
        <v>42</v>
      </c>
      <c r="B44" s="17" t="s">
        <v>171</v>
      </c>
      <c r="C44" s="6" t="s">
        <v>172</v>
      </c>
      <c r="D44" s="18" t="s">
        <v>54</v>
      </c>
      <c r="E44" s="97">
        <f t="shared" si="8"/>
        <v>40</v>
      </c>
      <c r="F44" s="115">
        <v>7</v>
      </c>
      <c r="G44" s="6">
        <f t="shared" si="0"/>
        <v>280</v>
      </c>
      <c r="H44" s="11">
        <v>4.5</v>
      </c>
      <c r="I44" s="11">
        <f t="shared" si="9"/>
        <v>180</v>
      </c>
      <c r="J44" s="121" t="s">
        <v>173</v>
      </c>
      <c r="K44" s="123" t="s">
        <v>25</v>
      </c>
      <c r="L44" s="6">
        <f t="shared" si="7"/>
        <v>70</v>
      </c>
      <c r="M44" s="6">
        <f t="shared" si="4"/>
        <v>35</v>
      </c>
      <c r="N44" s="6">
        <f t="shared" si="5"/>
        <v>70</v>
      </c>
      <c r="O44" s="6">
        <f t="shared" si="6"/>
        <v>105</v>
      </c>
      <c r="P44" s="6"/>
      <c r="Q44" s="6"/>
      <c r="R44" s="28" t="s">
        <v>174</v>
      </c>
      <c r="S44" s="15">
        <f t="shared" si="1"/>
        <v>40</v>
      </c>
      <c r="T44" s="21">
        <v>10</v>
      </c>
      <c r="U44" s="22">
        <v>5</v>
      </c>
      <c r="V44" s="22">
        <v>10</v>
      </c>
      <c r="W44" s="22">
        <v>15</v>
      </c>
      <c r="X44" s="16"/>
    </row>
    <row r="45" ht="39" customHeight="1" spans="1:24">
      <c r="A45" s="14">
        <v>43</v>
      </c>
      <c r="B45" s="17" t="s">
        <v>175</v>
      </c>
      <c r="C45" s="6" t="s">
        <v>176</v>
      </c>
      <c r="D45" s="18" t="s">
        <v>145</v>
      </c>
      <c r="E45" s="97">
        <f t="shared" si="8"/>
        <v>3</v>
      </c>
      <c r="F45" s="115">
        <v>60</v>
      </c>
      <c r="G45" s="6">
        <f t="shared" si="0"/>
        <v>180</v>
      </c>
      <c r="H45" s="11">
        <v>69.9</v>
      </c>
      <c r="I45" s="11">
        <f t="shared" si="9"/>
        <v>209.7</v>
      </c>
      <c r="J45" s="116" t="s">
        <v>177</v>
      </c>
      <c r="K45" s="123" t="s">
        <v>125</v>
      </c>
      <c r="L45" s="6">
        <f t="shared" si="7"/>
        <v>180</v>
      </c>
      <c r="M45" s="6">
        <f t="shared" ref="M45:M54" si="10">F45*U45</f>
        <v>0</v>
      </c>
      <c r="N45" s="6">
        <f t="shared" ref="N45:N54" si="11">F45*V45</f>
        <v>0</v>
      </c>
      <c r="O45" s="6">
        <f t="shared" ref="O45:O54" si="12">W45*F45</f>
        <v>0</v>
      </c>
      <c r="P45" s="18"/>
      <c r="Q45" s="97"/>
      <c r="R45" s="129" t="s">
        <v>178</v>
      </c>
      <c r="S45" s="15">
        <f t="shared" si="1"/>
        <v>3</v>
      </c>
      <c r="T45" s="21">
        <v>3</v>
      </c>
      <c r="U45" s="22">
        <v>0</v>
      </c>
      <c r="V45" s="6">
        <v>0</v>
      </c>
      <c r="W45" s="6">
        <v>0</v>
      </c>
      <c r="X45" s="16"/>
    </row>
    <row r="46" ht="30" customHeight="1" spans="1:24">
      <c r="A46" s="14">
        <v>44</v>
      </c>
      <c r="B46" s="17" t="s">
        <v>179</v>
      </c>
      <c r="C46" s="6" t="s">
        <v>180</v>
      </c>
      <c r="D46" s="18" t="s">
        <v>145</v>
      </c>
      <c r="E46" s="97">
        <f t="shared" si="8"/>
        <v>3</v>
      </c>
      <c r="F46" s="115">
        <v>40</v>
      </c>
      <c r="G46" s="6">
        <f t="shared" si="0"/>
        <v>120</v>
      </c>
      <c r="H46" s="11">
        <v>47</v>
      </c>
      <c r="I46" s="11">
        <f t="shared" si="9"/>
        <v>141</v>
      </c>
      <c r="J46" s="116" t="s">
        <v>181</v>
      </c>
      <c r="K46" s="123" t="s">
        <v>25</v>
      </c>
      <c r="L46" s="6">
        <f t="shared" si="7"/>
        <v>120</v>
      </c>
      <c r="M46" s="6">
        <f t="shared" si="10"/>
        <v>0</v>
      </c>
      <c r="N46" s="6">
        <f t="shared" si="11"/>
        <v>0</v>
      </c>
      <c r="O46" s="6">
        <f t="shared" si="12"/>
        <v>0</v>
      </c>
      <c r="P46" s="18"/>
      <c r="Q46" s="97"/>
      <c r="R46" s="129" t="s">
        <v>178</v>
      </c>
      <c r="S46" s="15">
        <f t="shared" si="1"/>
        <v>3</v>
      </c>
      <c r="T46" s="21">
        <v>3</v>
      </c>
      <c r="U46" s="22">
        <v>0</v>
      </c>
      <c r="V46" s="22">
        <v>0</v>
      </c>
      <c r="W46" s="22">
        <v>0</v>
      </c>
      <c r="X46" s="16"/>
    </row>
    <row r="47" ht="42" customHeight="1" spans="1:24">
      <c r="A47" s="14">
        <v>45</v>
      </c>
      <c r="B47" s="6" t="s">
        <v>182</v>
      </c>
      <c r="C47" s="6" t="s">
        <v>183</v>
      </c>
      <c r="D47" s="18" t="s">
        <v>184</v>
      </c>
      <c r="E47" s="97">
        <f t="shared" si="8"/>
        <v>150</v>
      </c>
      <c r="F47" s="115">
        <v>12</v>
      </c>
      <c r="G47" s="6">
        <f t="shared" si="0"/>
        <v>1800</v>
      </c>
      <c r="H47" s="11">
        <v>20</v>
      </c>
      <c r="I47" s="11">
        <f t="shared" si="9"/>
        <v>3000</v>
      </c>
      <c r="J47" s="116" t="s">
        <v>185</v>
      </c>
      <c r="K47" s="123" t="s">
        <v>25</v>
      </c>
      <c r="L47" s="6">
        <f t="shared" si="7"/>
        <v>600</v>
      </c>
      <c r="M47" s="6">
        <f t="shared" si="10"/>
        <v>600</v>
      </c>
      <c r="N47" s="6">
        <f t="shared" si="11"/>
        <v>240</v>
      </c>
      <c r="O47" s="6">
        <f t="shared" si="12"/>
        <v>360</v>
      </c>
      <c r="P47" s="18"/>
      <c r="Q47" s="97"/>
      <c r="R47" s="129" t="s">
        <v>186</v>
      </c>
      <c r="S47" s="15">
        <f t="shared" si="1"/>
        <v>150</v>
      </c>
      <c r="T47" s="21">
        <v>50</v>
      </c>
      <c r="U47" s="22">
        <v>50</v>
      </c>
      <c r="V47" s="22">
        <v>20</v>
      </c>
      <c r="W47" s="22">
        <v>30</v>
      </c>
      <c r="X47" s="16"/>
    </row>
    <row r="48" ht="39" customHeight="1" spans="1:24">
      <c r="A48" s="14">
        <v>46</v>
      </c>
      <c r="B48" s="6" t="s">
        <v>187</v>
      </c>
      <c r="C48" s="6" t="s">
        <v>188</v>
      </c>
      <c r="D48" s="18" t="s">
        <v>54</v>
      </c>
      <c r="E48" s="97">
        <f t="shared" si="8"/>
        <v>12</v>
      </c>
      <c r="F48" s="115">
        <v>20</v>
      </c>
      <c r="G48" s="6">
        <f t="shared" si="0"/>
        <v>240</v>
      </c>
      <c r="H48" s="11">
        <v>20</v>
      </c>
      <c r="I48" s="11">
        <f t="shared" si="9"/>
        <v>240</v>
      </c>
      <c r="J48" s="116" t="s">
        <v>189</v>
      </c>
      <c r="K48" s="123" t="s">
        <v>25</v>
      </c>
      <c r="L48" s="6">
        <f t="shared" si="7"/>
        <v>80</v>
      </c>
      <c r="M48" s="6">
        <f t="shared" si="10"/>
        <v>40</v>
      </c>
      <c r="N48" s="6">
        <f t="shared" si="11"/>
        <v>40</v>
      </c>
      <c r="O48" s="6">
        <f t="shared" si="12"/>
        <v>80</v>
      </c>
      <c r="P48" s="18"/>
      <c r="Q48" s="97"/>
      <c r="R48" s="129" t="s">
        <v>190</v>
      </c>
      <c r="S48" s="15">
        <f t="shared" si="1"/>
        <v>12</v>
      </c>
      <c r="T48" s="21">
        <v>4</v>
      </c>
      <c r="U48" s="22">
        <v>2</v>
      </c>
      <c r="V48" s="22">
        <v>2</v>
      </c>
      <c r="W48" s="22">
        <v>4</v>
      </c>
      <c r="X48" s="16"/>
    </row>
    <row r="49" ht="35" customHeight="1" spans="1:24">
      <c r="A49" s="14">
        <v>47</v>
      </c>
      <c r="B49" s="17" t="s">
        <v>191</v>
      </c>
      <c r="C49" s="22" t="s">
        <v>192</v>
      </c>
      <c r="D49" s="120" t="s">
        <v>184</v>
      </c>
      <c r="E49" s="97">
        <f t="shared" si="8"/>
        <v>22</v>
      </c>
      <c r="F49" s="128">
        <v>18</v>
      </c>
      <c r="G49" s="6">
        <f t="shared" si="0"/>
        <v>396</v>
      </c>
      <c r="H49" s="11">
        <v>10.44</v>
      </c>
      <c r="I49" s="11">
        <f t="shared" si="9"/>
        <v>229.68</v>
      </c>
      <c r="J49" s="12" t="s">
        <v>193</v>
      </c>
      <c r="K49" s="122" t="s">
        <v>51</v>
      </c>
      <c r="L49" s="6">
        <f t="shared" si="7"/>
        <v>180</v>
      </c>
      <c r="M49" s="6">
        <f t="shared" si="10"/>
        <v>90</v>
      </c>
      <c r="N49" s="6">
        <f t="shared" si="11"/>
        <v>36</v>
      </c>
      <c r="O49" s="6">
        <f t="shared" si="12"/>
        <v>90</v>
      </c>
      <c r="P49" s="6"/>
      <c r="Q49" s="93"/>
      <c r="R49" s="28" t="s">
        <v>194</v>
      </c>
      <c r="S49" s="15">
        <f t="shared" si="1"/>
        <v>22</v>
      </c>
      <c r="T49" s="21">
        <v>10</v>
      </c>
      <c r="U49" s="22">
        <v>5</v>
      </c>
      <c r="V49" s="22">
        <v>2</v>
      </c>
      <c r="W49" s="22">
        <v>5</v>
      </c>
      <c r="X49" s="16"/>
    </row>
    <row r="50" ht="55.5" customHeight="1" spans="1:24">
      <c r="A50" s="14">
        <v>48</v>
      </c>
      <c r="B50" s="17" t="s">
        <v>195</v>
      </c>
      <c r="C50" s="22" t="s">
        <v>192</v>
      </c>
      <c r="D50" s="120" t="s">
        <v>184</v>
      </c>
      <c r="E50" s="97">
        <f t="shared" si="8"/>
        <v>27</v>
      </c>
      <c r="F50" s="128">
        <v>32</v>
      </c>
      <c r="G50" s="6">
        <f t="shared" si="0"/>
        <v>864</v>
      </c>
      <c r="H50" s="11">
        <v>19</v>
      </c>
      <c r="I50" s="11">
        <f t="shared" si="9"/>
        <v>513</v>
      </c>
      <c r="J50" s="125" t="s">
        <v>196</v>
      </c>
      <c r="K50" s="123" t="s">
        <v>25</v>
      </c>
      <c r="L50" s="6">
        <f t="shared" si="7"/>
        <v>480</v>
      </c>
      <c r="M50" s="6">
        <f t="shared" si="10"/>
        <v>160</v>
      </c>
      <c r="N50" s="6">
        <f t="shared" si="11"/>
        <v>64</v>
      </c>
      <c r="O50" s="6">
        <f t="shared" si="12"/>
        <v>160</v>
      </c>
      <c r="P50" s="6"/>
      <c r="Q50" s="6"/>
      <c r="R50" s="28" t="s">
        <v>194</v>
      </c>
      <c r="S50" s="15">
        <f t="shared" si="1"/>
        <v>27</v>
      </c>
      <c r="T50" s="21">
        <v>15</v>
      </c>
      <c r="U50" s="22">
        <v>5</v>
      </c>
      <c r="V50" s="22">
        <v>2</v>
      </c>
      <c r="W50" s="22">
        <v>5</v>
      </c>
      <c r="X50" s="16"/>
    </row>
    <row r="51" ht="55.5" customHeight="1" spans="1:24">
      <c r="A51" s="14">
        <v>49</v>
      </c>
      <c r="B51" s="17" t="s">
        <v>197</v>
      </c>
      <c r="C51" s="6"/>
      <c r="D51" s="18" t="s">
        <v>198</v>
      </c>
      <c r="E51" s="97">
        <f t="shared" si="8"/>
        <v>25</v>
      </c>
      <c r="F51" s="115">
        <v>4.5</v>
      </c>
      <c r="G51" s="6">
        <f t="shared" si="0"/>
        <v>112.5</v>
      </c>
      <c r="H51" s="11">
        <v>5</v>
      </c>
      <c r="I51" s="11">
        <f t="shared" si="9"/>
        <v>125</v>
      </c>
      <c r="J51" s="116" t="s">
        <v>199</v>
      </c>
      <c r="K51" s="123" t="s">
        <v>25</v>
      </c>
      <c r="L51" s="6">
        <f t="shared" si="7"/>
        <v>13.5</v>
      </c>
      <c r="M51" s="6">
        <f t="shared" si="10"/>
        <v>45</v>
      </c>
      <c r="N51" s="6">
        <f t="shared" si="11"/>
        <v>9</v>
      </c>
      <c r="O51" s="6">
        <f t="shared" si="12"/>
        <v>45</v>
      </c>
      <c r="P51" s="6"/>
      <c r="Q51" s="6"/>
      <c r="R51" s="28" t="s">
        <v>200</v>
      </c>
      <c r="S51" s="15">
        <f t="shared" si="1"/>
        <v>25</v>
      </c>
      <c r="T51" s="21">
        <v>3</v>
      </c>
      <c r="U51" s="22">
        <v>10</v>
      </c>
      <c r="V51" s="22">
        <v>2</v>
      </c>
      <c r="W51" s="6">
        <v>10</v>
      </c>
      <c r="X51" s="16"/>
    </row>
    <row r="52" ht="57" spans="1:24">
      <c r="A52" s="14">
        <v>50</v>
      </c>
      <c r="B52" s="17" t="s">
        <v>201</v>
      </c>
      <c r="C52" s="6" t="s">
        <v>202</v>
      </c>
      <c r="D52" s="18" t="s">
        <v>42</v>
      </c>
      <c r="E52" s="97">
        <f t="shared" si="8"/>
        <v>6</v>
      </c>
      <c r="F52" s="115">
        <v>65</v>
      </c>
      <c r="G52" s="6">
        <f t="shared" si="0"/>
        <v>390</v>
      </c>
      <c r="H52" s="11">
        <v>108</v>
      </c>
      <c r="I52" s="11">
        <f t="shared" si="9"/>
        <v>648</v>
      </c>
      <c r="J52" s="116" t="s">
        <v>203</v>
      </c>
      <c r="K52" s="122" t="s">
        <v>51</v>
      </c>
      <c r="L52" s="6">
        <f t="shared" si="7"/>
        <v>130</v>
      </c>
      <c r="M52" s="6">
        <f t="shared" si="10"/>
        <v>130</v>
      </c>
      <c r="N52" s="6">
        <f t="shared" si="11"/>
        <v>0</v>
      </c>
      <c r="O52" s="6">
        <f t="shared" si="12"/>
        <v>130</v>
      </c>
      <c r="P52" s="6"/>
      <c r="Q52" s="6"/>
      <c r="R52" s="28" t="s">
        <v>204</v>
      </c>
      <c r="S52" s="15">
        <f t="shared" si="1"/>
        <v>6</v>
      </c>
      <c r="T52" s="21">
        <v>2</v>
      </c>
      <c r="U52" s="22">
        <v>2</v>
      </c>
      <c r="V52" s="6"/>
      <c r="W52" s="22">
        <v>2</v>
      </c>
      <c r="X52" s="16"/>
    </row>
    <row r="53" ht="35" customHeight="1" spans="1:24">
      <c r="A53" s="14">
        <v>51</v>
      </c>
      <c r="B53" s="6" t="s">
        <v>205</v>
      </c>
      <c r="C53" s="6" t="s">
        <v>206</v>
      </c>
      <c r="D53" s="18" t="s">
        <v>31</v>
      </c>
      <c r="E53" s="97">
        <f t="shared" si="8"/>
        <v>3</v>
      </c>
      <c r="F53" s="115">
        <v>100</v>
      </c>
      <c r="G53" s="6">
        <f t="shared" si="0"/>
        <v>300</v>
      </c>
      <c r="H53" s="11">
        <v>100</v>
      </c>
      <c r="I53" s="11">
        <f t="shared" si="9"/>
        <v>300</v>
      </c>
      <c r="J53" s="125" t="s">
        <v>207</v>
      </c>
      <c r="K53" s="123" t="s">
        <v>25</v>
      </c>
      <c r="L53" s="6">
        <f t="shared" si="7"/>
        <v>100</v>
      </c>
      <c r="M53" s="6">
        <f t="shared" si="10"/>
        <v>100</v>
      </c>
      <c r="N53" s="6">
        <f t="shared" si="11"/>
        <v>0</v>
      </c>
      <c r="O53" s="6">
        <f t="shared" si="12"/>
        <v>100</v>
      </c>
      <c r="P53" s="6"/>
      <c r="Q53" s="6"/>
      <c r="R53" s="28" t="s">
        <v>208</v>
      </c>
      <c r="S53" s="15">
        <f t="shared" si="1"/>
        <v>3</v>
      </c>
      <c r="T53" s="21">
        <v>1</v>
      </c>
      <c r="U53" s="22">
        <v>1</v>
      </c>
      <c r="V53" s="6"/>
      <c r="W53" s="6">
        <v>1</v>
      </c>
      <c r="X53" s="16"/>
    </row>
    <row r="54" ht="35" customHeight="1" spans="1:24">
      <c r="A54" s="14">
        <v>52</v>
      </c>
      <c r="B54" s="17" t="s">
        <v>209</v>
      </c>
      <c r="C54" s="17" t="s">
        <v>188</v>
      </c>
      <c r="D54" s="18" t="s">
        <v>54</v>
      </c>
      <c r="E54" s="97">
        <f t="shared" si="8"/>
        <v>11</v>
      </c>
      <c r="F54" s="115">
        <v>20</v>
      </c>
      <c r="G54" s="6">
        <f t="shared" si="0"/>
        <v>220</v>
      </c>
      <c r="H54" s="11">
        <v>20</v>
      </c>
      <c r="I54" s="11">
        <f t="shared" si="9"/>
        <v>220</v>
      </c>
      <c r="J54" s="116" t="s">
        <v>210</v>
      </c>
      <c r="K54" s="123" t="s">
        <v>25</v>
      </c>
      <c r="L54" s="6">
        <f t="shared" si="7"/>
        <v>40</v>
      </c>
      <c r="M54" s="6">
        <f t="shared" si="10"/>
        <v>100</v>
      </c>
      <c r="N54" s="6">
        <f t="shared" si="11"/>
        <v>40</v>
      </c>
      <c r="O54" s="6">
        <f t="shared" si="12"/>
        <v>40</v>
      </c>
      <c r="P54" s="6"/>
      <c r="Q54" s="6"/>
      <c r="R54" s="28" t="s">
        <v>211</v>
      </c>
      <c r="S54" s="15">
        <f t="shared" si="1"/>
        <v>11</v>
      </c>
      <c r="T54" s="21">
        <v>2</v>
      </c>
      <c r="U54" s="22">
        <v>5</v>
      </c>
      <c r="V54" s="22">
        <v>2</v>
      </c>
      <c r="W54" s="6">
        <v>2</v>
      </c>
      <c r="X54" s="16"/>
    </row>
    <row r="55" ht="35" hidden="1" customHeight="1" spans="1:24">
      <c r="A55" s="6">
        <v>81</v>
      </c>
      <c r="B55" s="6" t="s">
        <v>212</v>
      </c>
      <c r="C55" s="6" t="s">
        <v>213</v>
      </c>
      <c r="D55" s="6" t="s">
        <v>31</v>
      </c>
      <c r="E55" s="93">
        <f t="shared" ref="E55:E78" si="13">S55</f>
        <v>40</v>
      </c>
      <c r="F55" s="11">
        <v>16</v>
      </c>
      <c r="G55" s="6">
        <f>SUM(G3:G54)</f>
        <v>40706.5</v>
      </c>
      <c r="H55" s="11"/>
      <c r="I55" s="11"/>
      <c r="J55" s="12"/>
      <c r="K55" s="123"/>
      <c r="L55" s="6"/>
      <c r="M55" s="6"/>
      <c r="N55" s="6"/>
      <c r="O55" s="6"/>
      <c r="P55" s="6"/>
      <c r="Q55" s="6"/>
      <c r="R55" s="14"/>
      <c r="S55" s="15">
        <f t="shared" si="1"/>
        <v>40</v>
      </c>
      <c r="T55" s="14"/>
      <c r="U55" s="6"/>
      <c r="V55" s="6"/>
      <c r="W55" s="6">
        <v>40</v>
      </c>
      <c r="X55" s="16"/>
    </row>
    <row r="56" ht="35" hidden="1" customHeight="1" spans="1:24">
      <c r="A56" s="6">
        <v>82</v>
      </c>
      <c r="B56" s="6" t="s">
        <v>214</v>
      </c>
      <c r="C56" s="6" t="s">
        <v>215</v>
      </c>
      <c r="D56" s="6" t="s">
        <v>156</v>
      </c>
      <c r="E56" s="6">
        <f t="shared" si="13"/>
        <v>15</v>
      </c>
      <c r="F56" s="11">
        <v>18</v>
      </c>
      <c r="G56" s="6">
        <f t="shared" ref="G56:G78" si="14">S56*F56</f>
        <v>270</v>
      </c>
      <c r="H56" s="11"/>
      <c r="I56" s="11"/>
      <c r="J56" s="12"/>
      <c r="K56" s="123"/>
      <c r="L56" s="6"/>
      <c r="M56" s="6"/>
      <c r="N56" s="6"/>
      <c r="O56" s="6"/>
      <c r="P56" s="6"/>
      <c r="Q56" s="6"/>
      <c r="R56" s="14"/>
      <c r="S56" s="15">
        <f t="shared" si="1"/>
        <v>15</v>
      </c>
      <c r="T56" s="14">
        <v>5</v>
      </c>
      <c r="U56" s="6"/>
      <c r="V56" s="6"/>
      <c r="W56" s="6">
        <v>10</v>
      </c>
      <c r="X56" s="16"/>
    </row>
    <row r="57" ht="35" hidden="1" customHeight="1" spans="1:24">
      <c r="A57" s="6">
        <v>83</v>
      </c>
      <c r="B57" s="6" t="s">
        <v>216</v>
      </c>
      <c r="C57" s="6" t="s">
        <v>217</v>
      </c>
      <c r="D57" s="6" t="s">
        <v>156</v>
      </c>
      <c r="E57" s="6">
        <f t="shared" si="13"/>
        <v>20</v>
      </c>
      <c r="F57" s="11">
        <v>30</v>
      </c>
      <c r="G57" s="6">
        <f t="shared" si="14"/>
        <v>600</v>
      </c>
      <c r="H57" s="11"/>
      <c r="I57" s="11"/>
      <c r="J57" s="12"/>
      <c r="K57" s="123"/>
      <c r="L57" s="6"/>
      <c r="M57" s="6"/>
      <c r="N57" s="6"/>
      <c r="O57" s="6"/>
      <c r="P57" s="6"/>
      <c r="Q57" s="6"/>
      <c r="R57" s="14"/>
      <c r="S57" s="15">
        <f t="shared" si="1"/>
        <v>20</v>
      </c>
      <c r="T57" s="14"/>
      <c r="U57" s="6"/>
      <c r="V57" s="6"/>
      <c r="W57" s="6">
        <v>20</v>
      </c>
      <c r="X57" s="16"/>
    </row>
    <row r="58" ht="35" hidden="1" customHeight="1" spans="1:24">
      <c r="A58" s="6">
        <v>84</v>
      </c>
      <c r="B58" s="6" t="s">
        <v>218</v>
      </c>
      <c r="C58" s="6" t="s">
        <v>219</v>
      </c>
      <c r="D58" s="6" t="s">
        <v>156</v>
      </c>
      <c r="E58" s="6">
        <f t="shared" si="13"/>
        <v>20</v>
      </c>
      <c r="F58" s="11">
        <v>21</v>
      </c>
      <c r="G58" s="6">
        <f t="shared" si="14"/>
        <v>420</v>
      </c>
      <c r="H58" s="11"/>
      <c r="I58" s="11"/>
      <c r="J58" s="12"/>
      <c r="K58" s="123"/>
      <c r="L58" s="6"/>
      <c r="M58" s="6"/>
      <c r="N58" s="6"/>
      <c r="O58" s="6"/>
      <c r="P58" s="6"/>
      <c r="Q58" s="6"/>
      <c r="R58" s="14"/>
      <c r="S58" s="15">
        <f t="shared" si="1"/>
        <v>20</v>
      </c>
      <c r="T58" s="14"/>
      <c r="U58" s="6"/>
      <c r="V58" s="6"/>
      <c r="W58" s="6">
        <v>20</v>
      </c>
      <c r="X58" s="16"/>
    </row>
    <row r="59" ht="35" hidden="1" customHeight="1" spans="1:24">
      <c r="A59" s="6">
        <v>85</v>
      </c>
      <c r="B59" s="6" t="s">
        <v>220</v>
      </c>
      <c r="C59" s="6" t="s">
        <v>221</v>
      </c>
      <c r="D59" s="6" t="s">
        <v>156</v>
      </c>
      <c r="E59" s="6">
        <f t="shared" si="13"/>
        <v>50</v>
      </c>
      <c r="F59" s="11">
        <v>20</v>
      </c>
      <c r="G59" s="6">
        <f t="shared" si="14"/>
        <v>1000</v>
      </c>
      <c r="H59" s="11"/>
      <c r="I59" s="11"/>
      <c r="J59" s="12"/>
      <c r="K59" s="123"/>
      <c r="L59" s="6"/>
      <c r="M59" s="6"/>
      <c r="N59" s="6"/>
      <c r="O59" s="6"/>
      <c r="P59" s="6"/>
      <c r="Q59" s="6"/>
      <c r="R59" s="14"/>
      <c r="S59" s="15">
        <f t="shared" si="1"/>
        <v>50</v>
      </c>
      <c r="T59" s="14"/>
      <c r="U59" s="6"/>
      <c r="V59" s="6"/>
      <c r="W59" s="6">
        <v>50</v>
      </c>
      <c r="X59" s="16"/>
    </row>
    <row r="60" ht="35" hidden="1" customHeight="1" spans="1:24">
      <c r="A60" s="6">
        <v>86</v>
      </c>
      <c r="B60" s="6" t="s">
        <v>222</v>
      </c>
      <c r="C60" s="6" t="s">
        <v>223</v>
      </c>
      <c r="D60" s="6" t="s">
        <v>156</v>
      </c>
      <c r="E60" s="6">
        <f t="shared" si="13"/>
        <v>30</v>
      </c>
      <c r="F60" s="11">
        <v>30</v>
      </c>
      <c r="G60" s="6">
        <f t="shared" si="14"/>
        <v>900</v>
      </c>
      <c r="H60" s="11"/>
      <c r="I60" s="11"/>
      <c r="J60" s="12"/>
      <c r="K60" s="123"/>
      <c r="L60" s="6"/>
      <c r="M60" s="6"/>
      <c r="N60" s="6"/>
      <c r="O60" s="6"/>
      <c r="P60" s="6"/>
      <c r="Q60" s="6"/>
      <c r="R60" s="14"/>
      <c r="S60" s="15">
        <f t="shared" si="1"/>
        <v>30</v>
      </c>
      <c r="T60" s="14"/>
      <c r="U60" s="6"/>
      <c r="V60" s="6"/>
      <c r="W60" s="6">
        <v>30</v>
      </c>
      <c r="X60" s="16"/>
    </row>
    <row r="61" ht="35" hidden="1" customHeight="1" spans="1:24">
      <c r="A61" s="6">
        <v>87</v>
      </c>
      <c r="B61" s="6" t="s">
        <v>224</v>
      </c>
      <c r="C61" s="6" t="s">
        <v>225</v>
      </c>
      <c r="D61" s="6" t="s">
        <v>156</v>
      </c>
      <c r="E61" s="6">
        <f t="shared" si="13"/>
        <v>30</v>
      </c>
      <c r="F61" s="11">
        <v>14</v>
      </c>
      <c r="G61" s="6">
        <f t="shared" si="14"/>
        <v>420</v>
      </c>
      <c r="H61" s="11"/>
      <c r="I61" s="11"/>
      <c r="J61" s="12"/>
      <c r="K61" s="123"/>
      <c r="L61" s="6"/>
      <c r="M61" s="6"/>
      <c r="N61" s="6"/>
      <c r="O61" s="6"/>
      <c r="P61" s="6"/>
      <c r="Q61" s="6"/>
      <c r="R61" s="14"/>
      <c r="S61" s="15">
        <f t="shared" si="1"/>
        <v>30</v>
      </c>
      <c r="T61" s="14"/>
      <c r="U61" s="6"/>
      <c r="V61" s="6"/>
      <c r="W61" s="6">
        <v>30</v>
      </c>
      <c r="X61" s="16"/>
    </row>
    <row r="62" ht="35" hidden="1" customHeight="1" spans="1:24">
      <c r="A62" s="6">
        <v>88</v>
      </c>
      <c r="B62" s="6" t="s">
        <v>226</v>
      </c>
      <c r="C62" s="6" t="s">
        <v>227</v>
      </c>
      <c r="D62" s="6" t="s">
        <v>156</v>
      </c>
      <c r="E62" s="6">
        <f t="shared" si="13"/>
        <v>20</v>
      </c>
      <c r="F62" s="11">
        <v>20</v>
      </c>
      <c r="G62" s="6">
        <f t="shared" si="14"/>
        <v>400</v>
      </c>
      <c r="H62" s="11"/>
      <c r="I62" s="11"/>
      <c r="J62" s="12"/>
      <c r="K62" s="123"/>
      <c r="L62" s="6"/>
      <c r="M62" s="6"/>
      <c r="N62" s="6"/>
      <c r="O62" s="6"/>
      <c r="P62" s="6"/>
      <c r="Q62" s="6"/>
      <c r="R62" s="14"/>
      <c r="S62" s="15">
        <f t="shared" si="1"/>
        <v>20</v>
      </c>
      <c r="T62" s="14"/>
      <c r="U62" s="6"/>
      <c r="V62" s="6"/>
      <c r="W62" s="6">
        <v>20</v>
      </c>
      <c r="X62" s="16"/>
    </row>
    <row r="63" ht="35" hidden="1" customHeight="1" spans="1:24">
      <c r="A63" s="6">
        <v>89</v>
      </c>
      <c r="B63" s="6" t="s">
        <v>228</v>
      </c>
      <c r="C63" s="6" t="s">
        <v>229</v>
      </c>
      <c r="D63" s="6" t="s">
        <v>156</v>
      </c>
      <c r="E63" s="6">
        <f t="shared" si="13"/>
        <v>20</v>
      </c>
      <c r="F63" s="11">
        <v>17</v>
      </c>
      <c r="G63" s="6">
        <f t="shared" si="14"/>
        <v>340</v>
      </c>
      <c r="H63" s="11"/>
      <c r="I63" s="11"/>
      <c r="J63" s="12"/>
      <c r="K63" s="123"/>
      <c r="L63" s="6"/>
      <c r="M63" s="6"/>
      <c r="N63" s="6"/>
      <c r="O63" s="6"/>
      <c r="P63" s="6"/>
      <c r="Q63" s="6"/>
      <c r="R63" s="14"/>
      <c r="S63" s="15">
        <f t="shared" si="1"/>
        <v>20</v>
      </c>
      <c r="T63" s="14"/>
      <c r="U63" s="6"/>
      <c r="V63" s="6"/>
      <c r="W63" s="6">
        <v>20</v>
      </c>
      <c r="X63" s="16"/>
    </row>
    <row r="64" ht="35" hidden="1" customHeight="1" spans="1:24">
      <c r="A64" s="6">
        <v>90</v>
      </c>
      <c r="B64" s="6" t="s">
        <v>230</v>
      </c>
      <c r="C64" s="6" t="s">
        <v>231</v>
      </c>
      <c r="D64" s="6" t="s">
        <v>156</v>
      </c>
      <c r="E64" s="6">
        <f t="shared" si="13"/>
        <v>10</v>
      </c>
      <c r="F64" s="11">
        <v>70</v>
      </c>
      <c r="G64" s="6">
        <f t="shared" si="14"/>
        <v>700</v>
      </c>
      <c r="H64" s="11"/>
      <c r="I64" s="11"/>
      <c r="J64" s="12"/>
      <c r="K64" s="123"/>
      <c r="L64" s="6"/>
      <c r="M64" s="6"/>
      <c r="N64" s="6"/>
      <c r="O64" s="6"/>
      <c r="P64" s="6"/>
      <c r="Q64" s="6"/>
      <c r="R64" s="14"/>
      <c r="S64" s="15">
        <f t="shared" si="1"/>
        <v>10</v>
      </c>
      <c r="T64" s="14"/>
      <c r="U64" s="6"/>
      <c r="V64" s="6"/>
      <c r="W64" s="6">
        <v>10</v>
      </c>
      <c r="X64" s="16"/>
    </row>
    <row r="65" ht="35" hidden="1" customHeight="1" spans="1:24">
      <c r="A65" s="6">
        <v>91</v>
      </c>
      <c r="B65" s="6" t="s">
        <v>232</v>
      </c>
      <c r="C65" s="6" t="s">
        <v>231</v>
      </c>
      <c r="D65" s="6" t="s">
        <v>156</v>
      </c>
      <c r="E65" s="6">
        <f t="shared" si="13"/>
        <v>10</v>
      </c>
      <c r="F65" s="11">
        <v>50</v>
      </c>
      <c r="G65" s="6">
        <f t="shared" si="14"/>
        <v>500</v>
      </c>
      <c r="H65" s="11"/>
      <c r="I65" s="11"/>
      <c r="J65" s="12"/>
      <c r="K65" s="123"/>
      <c r="L65" s="6"/>
      <c r="M65" s="6"/>
      <c r="N65" s="6"/>
      <c r="O65" s="6"/>
      <c r="P65" s="6"/>
      <c r="Q65" s="6"/>
      <c r="R65" s="14"/>
      <c r="S65" s="15">
        <f t="shared" si="1"/>
        <v>10</v>
      </c>
      <c r="T65" s="14"/>
      <c r="U65" s="6"/>
      <c r="V65" s="6"/>
      <c r="W65" s="6">
        <v>10</v>
      </c>
      <c r="X65" s="16"/>
    </row>
    <row r="66" ht="35" hidden="1" customHeight="1" spans="1:24">
      <c r="A66" s="6">
        <v>92</v>
      </c>
      <c r="B66" s="6" t="s">
        <v>233</v>
      </c>
      <c r="C66" s="6" t="s">
        <v>234</v>
      </c>
      <c r="D66" s="6" t="s">
        <v>107</v>
      </c>
      <c r="E66" s="6">
        <f t="shared" si="13"/>
        <v>10</v>
      </c>
      <c r="F66" s="11">
        <v>15</v>
      </c>
      <c r="G66" s="6">
        <f t="shared" si="14"/>
        <v>150</v>
      </c>
      <c r="H66" s="11"/>
      <c r="I66" s="11"/>
      <c r="J66" s="12"/>
      <c r="K66" s="123"/>
      <c r="L66" s="6"/>
      <c r="M66" s="6"/>
      <c r="N66" s="6"/>
      <c r="O66" s="6"/>
      <c r="P66" s="6"/>
      <c r="Q66" s="6"/>
      <c r="R66" s="14"/>
      <c r="S66" s="15">
        <f t="shared" ref="S66:S78" si="15">SUM(T66:X66)</f>
        <v>10</v>
      </c>
      <c r="T66" s="14"/>
      <c r="U66" s="6"/>
      <c r="V66" s="6"/>
      <c r="W66" s="6">
        <v>10</v>
      </c>
      <c r="X66" s="16"/>
    </row>
    <row r="67" ht="35" hidden="1" customHeight="1" spans="1:24">
      <c r="A67" s="6">
        <v>93</v>
      </c>
      <c r="B67" s="6" t="s">
        <v>235</v>
      </c>
      <c r="C67" s="6" t="s">
        <v>236</v>
      </c>
      <c r="D67" s="6" t="s">
        <v>156</v>
      </c>
      <c r="E67" s="6">
        <f t="shared" si="13"/>
        <v>2</v>
      </c>
      <c r="F67" s="11">
        <v>80</v>
      </c>
      <c r="G67" s="6">
        <f t="shared" si="14"/>
        <v>160</v>
      </c>
      <c r="H67" s="11"/>
      <c r="I67" s="11"/>
      <c r="J67" s="12"/>
      <c r="K67" s="123"/>
      <c r="L67" s="6"/>
      <c r="M67" s="6"/>
      <c r="N67" s="6"/>
      <c r="O67" s="6"/>
      <c r="P67" s="6"/>
      <c r="Q67" s="6"/>
      <c r="R67" s="14"/>
      <c r="S67" s="15">
        <f t="shared" si="15"/>
        <v>2</v>
      </c>
      <c r="T67" s="14"/>
      <c r="U67" s="6"/>
      <c r="V67" s="6"/>
      <c r="W67" s="6">
        <v>2</v>
      </c>
      <c r="X67" s="16"/>
    </row>
    <row r="68" ht="35" hidden="1" customHeight="1" spans="1:24">
      <c r="A68" s="6">
        <v>94</v>
      </c>
      <c r="B68" s="6" t="s">
        <v>237</v>
      </c>
      <c r="C68" s="6" t="s">
        <v>238</v>
      </c>
      <c r="D68" s="6" t="s">
        <v>107</v>
      </c>
      <c r="E68" s="6">
        <f t="shared" si="13"/>
        <v>5</v>
      </c>
      <c r="F68" s="11">
        <v>135</v>
      </c>
      <c r="G68" s="6">
        <f t="shared" si="14"/>
        <v>675</v>
      </c>
      <c r="H68" s="11"/>
      <c r="I68" s="11"/>
      <c r="J68" s="12"/>
      <c r="K68" s="123"/>
      <c r="L68" s="6"/>
      <c r="M68" s="6"/>
      <c r="N68" s="6"/>
      <c r="O68" s="6"/>
      <c r="P68" s="6"/>
      <c r="Q68" s="6"/>
      <c r="R68" s="14"/>
      <c r="S68" s="15">
        <f t="shared" si="15"/>
        <v>5</v>
      </c>
      <c r="T68" s="14"/>
      <c r="U68" s="6"/>
      <c r="V68" s="6"/>
      <c r="W68" s="6">
        <v>5</v>
      </c>
      <c r="X68" s="16"/>
    </row>
    <row r="69" ht="35" hidden="1" customHeight="1" spans="1:24">
      <c r="A69" s="6">
        <v>95</v>
      </c>
      <c r="B69" s="6" t="s">
        <v>239</v>
      </c>
      <c r="C69" s="6" t="s">
        <v>240</v>
      </c>
      <c r="D69" s="6" t="s">
        <v>107</v>
      </c>
      <c r="E69" s="6">
        <f t="shared" si="13"/>
        <v>100</v>
      </c>
      <c r="F69" s="11">
        <v>17</v>
      </c>
      <c r="G69" s="6">
        <f t="shared" si="14"/>
        <v>1700</v>
      </c>
      <c r="H69" s="11"/>
      <c r="I69" s="11"/>
      <c r="J69" s="12"/>
      <c r="K69" s="123"/>
      <c r="L69" s="6"/>
      <c r="M69" s="6"/>
      <c r="N69" s="6"/>
      <c r="O69" s="6"/>
      <c r="P69" s="6"/>
      <c r="Q69" s="6"/>
      <c r="R69" s="14"/>
      <c r="S69" s="15">
        <f t="shared" si="15"/>
        <v>100</v>
      </c>
      <c r="T69" s="14"/>
      <c r="U69" s="6"/>
      <c r="V69" s="6"/>
      <c r="W69" s="130">
        <v>100</v>
      </c>
      <c r="X69" s="16"/>
    </row>
    <row r="70" ht="35" hidden="1" customHeight="1" spans="1:24">
      <c r="A70" s="6">
        <v>96</v>
      </c>
      <c r="B70" s="6" t="s">
        <v>241</v>
      </c>
      <c r="C70" s="6" t="s">
        <v>242</v>
      </c>
      <c r="D70" s="6" t="s">
        <v>107</v>
      </c>
      <c r="E70" s="6">
        <f t="shared" si="13"/>
        <v>100</v>
      </c>
      <c r="F70" s="11">
        <v>16</v>
      </c>
      <c r="G70" s="6">
        <f t="shared" si="14"/>
        <v>1600</v>
      </c>
      <c r="H70" s="11"/>
      <c r="I70" s="11"/>
      <c r="J70" s="12"/>
      <c r="K70" s="123"/>
      <c r="L70" s="6"/>
      <c r="M70" s="6"/>
      <c r="N70" s="6"/>
      <c r="O70" s="6"/>
      <c r="P70" s="6"/>
      <c r="Q70" s="6"/>
      <c r="R70" s="14"/>
      <c r="S70" s="15">
        <f t="shared" si="15"/>
        <v>100</v>
      </c>
      <c r="T70" s="14"/>
      <c r="U70" s="6"/>
      <c r="V70" s="6"/>
      <c r="W70" s="130">
        <v>100</v>
      </c>
      <c r="X70" s="16"/>
    </row>
    <row r="71" ht="35" hidden="1" customHeight="1" spans="1:24">
      <c r="A71" s="6">
        <v>97</v>
      </c>
      <c r="B71" s="6" t="s">
        <v>243</v>
      </c>
      <c r="C71" s="6" t="s">
        <v>244</v>
      </c>
      <c r="D71" s="6" t="s">
        <v>156</v>
      </c>
      <c r="E71" s="6">
        <f t="shared" si="13"/>
        <v>50</v>
      </c>
      <c r="F71" s="11">
        <v>60</v>
      </c>
      <c r="G71" s="6">
        <f t="shared" si="14"/>
        <v>3000</v>
      </c>
      <c r="H71" s="11"/>
      <c r="I71" s="11"/>
      <c r="J71" s="12"/>
      <c r="K71" s="123"/>
      <c r="L71" s="6"/>
      <c r="M71" s="6"/>
      <c r="N71" s="6"/>
      <c r="O71" s="6"/>
      <c r="P71" s="6"/>
      <c r="Q71" s="6"/>
      <c r="R71" s="14"/>
      <c r="S71" s="15">
        <f t="shared" si="15"/>
        <v>50</v>
      </c>
      <c r="T71" s="14"/>
      <c r="U71" s="6"/>
      <c r="V71" s="6"/>
      <c r="W71" s="130">
        <v>50</v>
      </c>
      <c r="X71" s="16"/>
    </row>
    <row r="72" ht="35" hidden="1" customHeight="1" spans="1:24">
      <c r="A72" s="6">
        <v>98</v>
      </c>
      <c r="B72" s="6" t="s">
        <v>245</v>
      </c>
      <c r="C72" s="6" t="s">
        <v>246</v>
      </c>
      <c r="D72" s="6" t="s">
        <v>156</v>
      </c>
      <c r="E72" s="6">
        <f t="shared" si="13"/>
        <v>100</v>
      </c>
      <c r="F72" s="11">
        <v>30</v>
      </c>
      <c r="G72" s="6">
        <f t="shared" si="14"/>
        <v>3000</v>
      </c>
      <c r="H72" s="11"/>
      <c r="I72" s="11"/>
      <c r="J72" s="12"/>
      <c r="K72" s="123"/>
      <c r="L72" s="6"/>
      <c r="M72" s="6"/>
      <c r="N72" s="6"/>
      <c r="O72" s="6"/>
      <c r="P72" s="6"/>
      <c r="Q72" s="6"/>
      <c r="R72" s="14"/>
      <c r="S72" s="15">
        <f t="shared" si="15"/>
        <v>100</v>
      </c>
      <c r="T72" s="14"/>
      <c r="U72" s="6"/>
      <c r="V72" s="6"/>
      <c r="W72" s="130">
        <v>100</v>
      </c>
      <c r="X72" s="16"/>
    </row>
    <row r="73" ht="35" hidden="1" customHeight="1" spans="1:24">
      <c r="A73" s="6">
        <v>99</v>
      </c>
      <c r="B73" s="6" t="s">
        <v>247</v>
      </c>
      <c r="C73" s="6" t="s">
        <v>248</v>
      </c>
      <c r="D73" s="6" t="s">
        <v>156</v>
      </c>
      <c r="E73" s="6">
        <f t="shared" si="13"/>
        <v>200</v>
      </c>
      <c r="F73" s="11">
        <v>7</v>
      </c>
      <c r="G73" s="6">
        <f t="shared" si="14"/>
        <v>1400</v>
      </c>
      <c r="H73" s="11"/>
      <c r="I73" s="11"/>
      <c r="J73" s="12"/>
      <c r="K73" s="123"/>
      <c r="L73" s="6"/>
      <c r="M73" s="6"/>
      <c r="N73" s="6"/>
      <c r="O73" s="6"/>
      <c r="P73" s="6"/>
      <c r="Q73" s="6"/>
      <c r="R73" s="14"/>
      <c r="S73" s="15">
        <f t="shared" si="15"/>
        <v>200</v>
      </c>
      <c r="T73" s="14"/>
      <c r="U73" s="6"/>
      <c r="V73" s="6"/>
      <c r="W73" s="130">
        <v>200</v>
      </c>
      <c r="X73" s="16"/>
    </row>
    <row r="74" ht="35" hidden="1" customHeight="1" spans="1:24">
      <c r="A74" s="6">
        <v>100</v>
      </c>
      <c r="B74" s="6" t="s">
        <v>249</v>
      </c>
      <c r="C74" s="6" t="s">
        <v>250</v>
      </c>
      <c r="D74" s="6" t="s">
        <v>140</v>
      </c>
      <c r="E74" s="6">
        <f t="shared" si="13"/>
        <v>10</v>
      </c>
      <c r="F74" s="11">
        <v>90</v>
      </c>
      <c r="G74" s="6">
        <f t="shared" si="14"/>
        <v>900</v>
      </c>
      <c r="H74" s="11"/>
      <c r="I74" s="11"/>
      <c r="J74" s="12"/>
      <c r="K74" s="123"/>
      <c r="L74" s="6"/>
      <c r="M74" s="6"/>
      <c r="N74" s="6"/>
      <c r="O74" s="6"/>
      <c r="P74" s="6"/>
      <c r="Q74" s="6"/>
      <c r="R74" s="14"/>
      <c r="S74" s="15">
        <f t="shared" si="15"/>
        <v>10</v>
      </c>
      <c r="T74" s="14"/>
      <c r="U74" s="6"/>
      <c r="V74" s="6"/>
      <c r="W74" s="130">
        <v>10</v>
      </c>
      <c r="X74" s="16"/>
    </row>
    <row r="75" ht="35" hidden="1" customHeight="1" spans="1:24">
      <c r="A75" s="6">
        <v>101</v>
      </c>
      <c r="B75" s="6" t="s">
        <v>251</v>
      </c>
      <c r="C75" s="6" t="s">
        <v>252</v>
      </c>
      <c r="D75" s="6" t="s">
        <v>253</v>
      </c>
      <c r="E75" s="6">
        <f t="shared" si="13"/>
        <v>500</v>
      </c>
      <c r="F75" s="11">
        <v>18</v>
      </c>
      <c r="G75" s="6">
        <f t="shared" si="14"/>
        <v>9000</v>
      </c>
      <c r="H75" s="11"/>
      <c r="I75" s="11"/>
      <c r="J75" s="12"/>
      <c r="K75" s="123"/>
      <c r="L75" s="6"/>
      <c r="M75" s="6"/>
      <c r="N75" s="6"/>
      <c r="O75" s="6"/>
      <c r="P75" s="6"/>
      <c r="Q75" s="6"/>
      <c r="R75" s="14"/>
      <c r="S75" s="15">
        <f t="shared" si="15"/>
        <v>500</v>
      </c>
      <c r="T75" s="14"/>
      <c r="U75" s="6"/>
      <c r="V75" s="6"/>
      <c r="W75" s="130">
        <v>500</v>
      </c>
      <c r="X75" s="16"/>
    </row>
    <row r="76" ht="35" hidden="1" customHeight="1" spans="1:24">
      <c r="A76" s="6">
        <v>102</v>
      </c>
      <c r="B76" s="6" t="s">
        <v>254</v>
      </c>
      <c r="C76" s="6" t="s">
        <v>252</v>
      </c>
      <c r="D76" s="6" t="s">
        <v>253</v>
      </c>
      <c r="E76" s="6">
        <f t="shared" si="13"/>
        <v>100</v>
      </c>
      <c r="F76" s="11">
        <v>50</v>
      </c>
      <c r="G76" s="6">
        <f t="shared" si="14"/>
        <v>5000</v>
      </c>
      <c r="H76" s="11"/>
      <c r="I76" s="11"/>
      <c r="J76" s="12"/>
      <c r="K76" s="123"/>
      <c r="L76" s="6"/>
      <c r="M76" s="6"/>
      <c r="N76" s="6"/>
      <c r="O76" s="6"/>
      <c r="P76" s="6"/>
      <c r="Q76" s="6"/>
      <c r="R76" s="14"/>
      <c r="S76" s="15">
        <f t="shared" si="15"/>
        <v>100</v>
      </c>
      <c r="T76" s="14"/>
      <c r="U76" s="6"/>
      <c r="V76" s="6"/>
      <c r="W76" s="130">
        <v>100</v>
      </c>
      <c r="X76" s="16"/>
    </row>
    <row r="77" ht="35" hidden="1" customHeight="1" spans="1:24">
      <c r="A77" s="6">
        <v>103</v>
      </c>
      <c r="B77" s="6" t="s">
        <v>255</v>
      </c>
      <c r="C77" s="6" t="s">
        <v>256</v>
      </c>
      <c r="D77" s="6" t="s">
        <v>107</v>
      </c>
      <c r="E77" s="6">
        <f t="shared" si="13"/>
        <v>35</v>
      </c>
      <c r="F77" s="11">
        <v>100</v>
      </c>
      <c r="G77" s="6">
        <f t="shared" si="14"/>
        <v>3500</v>
      </c>
      <c r="H77" s="11"/>
      <c r="I77" s="11"/>
      <c r="J77" s="12"/>
      <c r="K77" s="123"/>
      <c r="L77" s="6"/>
      <c r="M77" s="6"/>
      <c r="N77" s="6"/>
      <c r="O77" s="6"/>
      <c r="P77" s="6"/>
      <c r="Q77" s="6"/>
      <c r="R77" s="14"/>
      <c r="S77" s="131">
        <f t="shared" si="15"/>
        <v>35</v>
      </c>
      <c r="T77" s="132"/>
      <c r="U77" s="57"/>
      <c r="V77" s="57"/>
      <c r="W77" s="130">
        <v>35</v>
      </c>
      <c r="X77" s="133"/>
    </row>
    <row r="78" ht="35" hidden="1" customHeight="1" spans="1:24">
      <c r="A78" s="6">
        <v>104</v>
      </c>
      <c r="B78" s="6" t="s">
        <v>257</v>
      </c>
      <c r="C78" s="6" t="s">
        <v>202</v>
      </c>
      <c r="D78" s="6" t="s">
        <v>112</v>
      </c>
      <c r="E78" s="6">
        <f t="shared" si="13"/>
        <v>20</v>
      </c>
      <c r="F78" s="11">
        <v>25</v>
      </c>
      <c r="G78" s="6">
        <f t="shared" si="14"/>
        <v>500</v>
      </c>
      <c r="H78" s="11"/>
      <c r="I78" s="11"/>
      <c r="J78" s="12"/>
      <c r="K78" s="123"/>
      <c r="L78" s="6"/>
      <c r="M78" s="6"/>
      <c r="N78" s="6"/>
      <c r="O78" s="6"/>
      <c r="P78" s="6"/>
      <c r="Q78" s="6"/>
      <c r="R78" s="14"/>
      <c r="S78" s="15">
        <f t="shared" si="15"/>
        <v>20</v>
      </c>
      <c r="T78" s="14"/>
      <c r="U78" s="6"/>
      <c r="V78" s="6"/>
      <c r="W78" s="130">
        <v>20</v>
      </c>
      <c r="X78" s="16"/>
    </row>
    <row r="79" ht="35" customHeight="1" spans="1:24">
      <c r="A79" s="6"/>
      <c r="B79" s="17" t="s">
        <v>258</v>
      </c>
      <c r="C79" s="6"/>
      <c r="D79" s="6"/>
      <c r="E79" s="6"/>
      <c r="F79" s="11"/>
      <c r="G79" s="6">
        <f>SUM(G3:G54)</f>
        <v>40706.5</v>
      </c>
      <c r="H79" s="11"/>
      <c r="I79" s="11">
        <f>SUM(I3:I78)</f>
        <v>36433.18</v>
      </c>
      <c r="J79" s="12"/>
      <c r="K79" s="123"/>
      <c r="L79" s="6">
        <f>SUM(L3:L78)</f>
        <v>15438.5</v>
      </c>
      <c r="M79" s="6">
        <f>SUM(M3:M78)</f>
        <v>8092</v>
      </c>
      <c r="N79" s="6">
        <f>SUM(N3:N78)</f>
        <v>5462</v>
      </c>
      <c r="O79" s="6">
        <f>SUM(O3:O78)</f>
        <v>11714</v>
      </c>
      <c r="P79" s="6"/>
      <c r="Q79" s="6"/>
      <c r="R79" s="14"/>
      <c r="S79" s="15"/>
      <c r="T79" s="14"/>
      <c r="U79" s="6"/>
      <c r="V79" s="6"/>
      <c r="W79" s="6"/>
      <c r="X79" s="16"/>
    </row>
    <row r="80" customHeight="1" spans="1:24">
      <c r="I80" s="109">
        <f>I79/G79</f>
        <v>0.895021188262317</v>
      </c>
    </row>
    <row r="181" ht="14.25" spans="7:15">
      <c r="G181"/>
      <c r="H181" s="134"/>
      <c r="I181" s="134"/>
      <c r="J181" s="135"/>
      <c r="K181" s="136"/>
      <c r="L181"/>
      <c r="M181"/>
      <c r="N181"/>
      <c r="O181"/>
    </row>
  </sheetData>
  <mergeCells count="3">
    <mergeCell ref="A1:Q1"/>
    <mergeCell ref="R1:Z1"/>
    <mergeCell ref="K3:K10"/>
  </mergeCells>
  <printOptions gridLines="1"/>
  <pageMargins left="0.751388888888889" right="0.751388888888889" top="1" bottom="0.708333333333333" header="0.5" footer="0.5"/>
  <pageSetup paperSize="9" scale="91"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1"/>
  <sheetViews>
    <sheetView tabSelected="1" workbookViewId="0">
      <pane ySplit="2" topLeftCell="A72" activePane="bottomLeft" state="frozen"/>
      <selection/>
      <selection pane="bottomLeft" activeCell="I82" sqref="I82"/>
    </sheetView>
  </sheetViews>
  <sheetFormatPr defaultColWidth="9" defaultRowHeight="14.25"/>
  <cols>
    <col min="1" max="1" width="6.375" style="8"/>
    <col min="2" max="2" width="21.5" style="61"/>
    <col min="3" max="3" width="15.875" style="8"/>
    <col min="4" max="4" width="7.75" style="8"/>
    <col min="5" max="5" width="8.625" style="8"/>
    <col min="6" max="6" width="8" style="8"/>
    <col min="7" max="7" width="10.5" style="8"/>
    <col min="8" max="8" width="9" style="8"/>
    <col min="9" max="9" width="9.375" style="8"/>
    <col min="10" max="16" width="9" style="8"/>
  </cols>
  <sheetData>
    <row r="1" s="8" customFormat="1" ht="20.25" spans="1:7">
      <c r="A1" s="92" t="s">
        <v>259</v>
      </c>
      <c r="B1" s="9"/>
      <c r="C1" s="9"/>
      <c r="D1" s="9"/>
      <c r="E1" s="9"/>
      <c r="F1" s="9"/>
      <c r="G1" s="9"/>
    </row>
    <row r="2" s="8" customFormat="1" ht="28.5" spans="1:7">
      <c r="A2" s="14" t="s">
        <v>1</v>
      </c>
      <c r="B2" s="102" t="s">
        <v>2</v>
      </c>
      <c r="C2" s="14" t="s">
        <v>3</v>
      </c>
      <c r="D2" s="14" t="s">
        <v>4</v>
      </c>
      <c r="E2" s="14" t="s">
        <v>5</v>
      </c>
      <c r="F2" s="14" t="s">
        <v>6</v>
      </c>
      <c r="G2" s="14" t="s">
        <v>7</v>
      </c>
    </row>
    <row r="3" s="8" customFormat="1" spans="1:7">
      <c r="A3" s="21">
        <v>1</v>
      </c>
      <c r="B3" s="72" t="s">
        <v>260</v>
      </c>
      <c r="C3" s="69" t="s">
        <v>261</v>
      </c>
      <c r="D3" s="69" t="s">
        <v>31</v>
      </c>
      <c r="E3" s="69">
        <v>30</v>
      </c>
      <c r="F3" s="69">
        <v>13</v>
      </c>
      <c r="G3" s="69">
        <v>390</v>
      </c>
    </row>
    <row r="4" s="8" customFormat="1" spans="1:7">
      <c r="A4" s="21">
        <v>2</v>
      </c>
      <c r="B4" s="72" t="s">
        <v>262</v>
      </c>
      <c r="C4" s="69" t="s">
        <v>261</v>
      </c>
      <c r="D4" s="69" t="s">
        <v>31</v>
      </c>
      <c r="E4" s="69">
        <v>8</v>
      </c>
      <c r="F4" s="69">
        <v>18</v>
      </c>
      <c r="G4" s="69">
        <v>144</v>
      </c>
    </row>
    <row r="5" s="8" customFormat="1" spans="1:7">
      <c r="A5" s="21">
        <v>3</v>
      </c>
      <c r="B5" s="72" t="s">
        <v>263</v>
      </c>
      <c r="C5" s="69" t="s">
        <v>261</v>
      </c>
      <c r="D5" s="69" t="s">
        <v>31</v>
      </c>
      <c r="E5" s="69">
        <v>11</v>
      </c>
      <c r="F5" s="69">
        <v>15</v>
      </c>
      <c r="G5" s="69">
        <v>165</v>
      </c>
    </row>
    <row r="6" s="8" customFormat="1" ht="28.5" spans="1:7">
      <c r="A6" s="21">
        <v>4</v>
      </c>
      <c r="B6" s="72" t="s">
        <v>264</v>
      </c>
      <c r="C6" s="69" t="s">
        <v>265</v>
      </c>
      <c r="D6" s="69" t="s">
        <v>31</v>
      </c>
      <c r="E6" s="69">
        <v>8</v>
      </c>
      <c r="F6" s="69">
        <v>3.5</v>
      </c>
      <c r="G6" s="69">
        <v>28</v>
      </c>
    </row>
    <row r="7" s="8" customFormat="1" spans="1:7">
      <c r="A7" s="21">
        <v>5</v>
      </c>
      <c r="B7" s="72" t="s">
        <v>266</v>
      </c>
      <c r="C7" s="69" t="s">
        <v>267</v>
      </c>
      <c r="D7" s="69" t="s">
        <v>112</v>
      </c>
      <c r="E7" s="69">
        <v>9</v>
      </c>
      <c r="F7" s="69">
        <v>5.5</v>
      </c>
      <c r="G7" s="69">
        <v>49.5</v>
      </c>
    </row>
    <row r="8" s="8" customFormat="1" spans="1:7">
      <c r="A8" s="21">
        <v>6</v>
      </c>
      <c r="B8" s="72" t="s">
        <v>268</v>
      </c>
      <c r="C8" s="69" t="s">
        <v>269</v>
      </c>
      <c r="D8" s="69" t="s">
        <v>31</v>
      </c>
      <c r="E8" s="69">
        <v>19</v>
      </c>
      <c r="F8" s="69">
        <v>11.5</v>
      </c>
      <c r="G8" s="69">
        <v>218.5</v>
      </c>
    </row>
    <row r="9" s="8" customFormat="1" spans="1:7">
      <c r="A9" s="21">
        <v>7</v>
      </c>
      <c r="B9" s="72" t="s">
        <v>270</v>
      </c>
      <c r="C9" s="69" t="s">
        <v>269</v>
      </c>
      <c r="D9" s="69" t="s">
        <v>31</v>
      </c>
      <c r="E9" s="69">
        <v>19</v>
      </c>
      <c r="F9" s="69">
        <v>28.5</v>
      </c>
      <c r="G9" s="69">
        <v>541.5</v>
      </c>
    </row>
    <row r="10" s="8" customFormat="1" spans="1:7">
      <c r="A10" s="21">
        <v>8</v>
      </c>
      <c r="B10" s="103" t="s">
        <v>271</v>
      </c>
      <c r="C10" s="97" t="s">
        <v>272</v>
      </c>
      <c r="D10" s="55" t="s">
        <v>31</v>
      </c>
      <c r="E10" s="69">
        <v>14</v>
      </c>
      <c r="F10" s="69">
        <v>9</v>
      </c>
      <c r="G10" s="69">
        <v>126</v>
      </c>
    </row>
    <row r="11" s="8" customFormat="1" spans="1:7">
      <c r="A11" s="21">
        <v>9</v>
      </c>
      <c r="B11" s="103" t="s">
        <v>273</v>
      </c>
      <c r="C11" s="97" t="s">
        <v>274</v>
      </c>
      <c r="D11" s="55" t="s">
        <v>31</v>
      </c>
      <c r="E11" s="69">
        <v>52</v>
      </c>
      <c r="F11" s="69">
        <v>25</v>
      </c>
      <c r="G11" s="69">
        <v>1300</v>
      </c>
    </row>
    <row r="12" s="8" customFormat="1" spans="1:7">
      <c r="A12" s="21">
        <v>10</v>
      </c>
      <c r="B12" s="103" t="s">
        <v>275</v>
      </c>
      <c r="C12" s="97" t="s">
        <v>276</v>
      </c>
      <c r="D12" s="55" t="s">
        <v>31</v>
      </c>
      <c r="E12" s="69">
        <v>4</v>
      </c>
      <c r="F12" s="69">
        <v>40</v>
      </c>
      <c r="G12" s="69">
        <v>160</v>
      </c>
    </row>
    <row r="13" s="8" customFormat="1" spans="1:7">
      <c r="A13" s="21">
        <v>11</v>
      </c>
      <c r="B13" s="72" t="s">
        <v>277</v>
      </c>
      <c r="C13" s="69" t="s">
        <v>278</v>
      </c>
      <c r="D13" s="69" t="s">
        <v>279</v>
      </c>
      <c r="E13" s="69">
        <v>6</v>
      </c>
      <c r="F13" s="69">
        <v>10</v>
      </c>
      <c r="G13" s="69">
        <v>60</v>
      </c>
    </row>
    <row r="14" s="8" customFormat="1" ht="28.5" spans="1:7">
      <c r="A14" s="21">
        <v>12</v>
      </c>
      <c r="B14" s="72" t="s">
        <v>280</v>
      </c>
      <c r="C14" s="69" t="s">
        <v>281</v>
      </c>
      <c r="D14" s="69" t="s">
        <v>31</v>
      </c>
      <c r="E14" s="69">
        <v>35</v>
      </c>
      <c r="F14" s="69">
        <v>50</v>
      </c>
      <c r="G14" s="69">
        <v>1750</v>
      </c>
    </row>
    <row r="15" s="8" customFormat="1" spans="1:7">
      <c r="A15" s="21">
        <v>13</v>
      </c>
      <c r="B15" s="72" t="s">
        <v>282</v>
      </c>
      <c r="C15" s="69" t="s">
        <v>283</v>
      </c>
      <c r="D15" s="69" t="s">
        <v>31</v>
      </c>
      <c r="E15" s="69">
        <v>30</v>
      </c>
      <c r="F15" s="69">
        <v>150</v>
      </c>
      <c r="G15" s="69">
        <v>4500</v>
      </c>
    </row>
    <row r="16" s="8" customFormat="1" spans="1:7">
      <c r="A16" s="21">
        <v>14</v>
      </c>
      <c r="B16" s="72" t="s">
        <v>284</v>
      </c>
      <c r="C16" s="69" t="s">
        <v>285</v>
      </c>
      <c r="D16" s="69"/>
      <c r="E16" s="69">
        <v>2</v>
      </c>
      <c r="F16" s="69">
        <v>200</v>
      </c>
      <c r="G16" s="69">
        <v>400</v>
      </c>
    </row>
    <row r="17" s="8" customFormat="1" spans="1:7">
      <c r="A17" s="21">
        <v>15</v>
      </c>
      <c r="B17" s="72" t="s">
        <v>286</v>
      </c>
      <c r="C17" s="69" t="s">
        <v>287</v>
      </c>
      <c r="D17" s="69"/>
      <c r="E17" s="69">
        <v>40</v>
      </c>
      <c r="F17" s="69">
        <v>25</v>
      </c>
      <c r="G17" s="69">
        <v>1000</v>
      </c>
    </row>
    <row r="18" s="8" customFormat="1" spans="1:7">
      <c r="A18" s="21">
        <v>16</v>
      </c>
      <c r="B18" s="72" t="s">
        <v>288</v>
      </c>
      <c r="C18" s="69" t="s">
        <v>289</v>
      </c>
      <c r="D18" s="69" t="s">
        <v>290</v>
      </c>
      <c r="E18" s="69">
        <v>10</v>
      </c>
      <c r="F18" s="69">
        <v>60</v>
      </c>
      <c r="G18" s="69">
        <v>600</v>
      </c>
    </row>
    <row r="19" s="8" customFormat="1" spans="1:7">
      <c r="A19" s="21">
        <v>17</v>
      </c>
      <c r="B19" s="72" t="s">
        <v>291</v>
      </c>
      <c r="C19" s="69" t="s">
        <v>292</v>
      </c>
      <c r="D19" s="69" t="s">
        <v>31</v>
      </c>
      <c r="E19" s="69">
        <v>4</v>
      </c>
      <c r="F19" s="69">
        <v>140</v>
      </c>
      <c r="G19" s="69">
        <v>560</v>
      </c>
    </row>
    <row r="20" s="8" customFormat="1" spans="1:7">
      <c r="A20" s="21">
        <v>18</v>
      </c>
      <c r="B20" s="72" t="s">
        <v>293</v>
      </c>
      <c r="C20" s="69" t="s">
        <v>294</v>
      </c>
      <c r="D20" s="69" t="s">
        <v>31</v>
      </c>
      <c r="E20" s="69">
        <v>2</v>
      </c>
      <c r="F20" s="69">
        <v>2100</v>
      </c>
      <c r="G20" s="69">
        <v>4200</v>
      </c>
    </row>
    <row r="21" s="8" customFormat="1" spans="1:7">
      <c r="A21" s="21">
        <v>19</v>
      </c>
      <c r="B21" s="72" t="s">
        <v>295</v>
      </c>
      <c r="C21" s="69" t="s">
        <v>296</v>
      </c>
      <c r="D21" s="69" t="s">
        <v>42</v>
      </c>
      <c r="E21" s="69">
        <v>6</v>
      </c>
      <c r="F21" s="69">
        <v>10</v>
      </c>
      <c r="G21" s="69">
        <v>60</v>
      </c>
    </row>
    <row r="22" s="8" customFormat="1" spans="1:7">
      <c r="A22" s="21">
        <v>20</v>
      </c>
      <c r="B22" s="72" t="s">
        <v>297</v>
      </c>
      <c r="C22" s="69" t="s">
        <v>298</v>
      </c>
      <c r="D22" s="69" t="s">
        <v>299</v>
      </c>
      <c r="E22" s="69">
        <v>6</v>
      </c>
      <c r="F22" s="69">
        <v>95</v>
      </c>
      <c r="G22" s="69">
        <v>570</v>
      </c>
    </row>
    <row r="23" s="8" customFormat="1" ht="28.5" spans="1:7">
      <c r="A23" s="21">
        <v>21</v>
      </c>
      <c r="B23" s="72" t="s">
        <v>300</v>
      </c>
      <c r="C23" s="69" t="s">
        <v>301</v>
      </c>
      <c r="D23" s="69" t="s">
        <v>302</v>
      </c>
      <c r="E23" s="69">
        <v>17</v>
      </c>
      <c r="F23" s="69">
        <v>65</v>
      </c>
      <c r="G23" s="69">
        <v>1105</v>
      </c>
    </row>
    <row r="24" s="8" customFormat="1" ht="28.5" spans="1:7">
      <c r="A24" s="21">
        <v>22</v>
      </c>
      <c r="B24" s="72" t="s">
        <v>303</v>
      </c>
      <c r="C24" s="69" t="s">
        <v>304</v>
      </c>
      <c r="D24" s="69" t="s">
        <v>145</v>
      </c>
      <c r="E24" s="69">
        <v>6</v>
      </c>
      <c r="F24" s="69">
        <v>160</v>
      </c>
      <c r="G24" s="69">
        <v>960</v>
      </c>
    </row>
    <row r="25" s="8" customFormat="1" spans="1:7">
      <c r="A25" s="21">
        <v>23</v>
      </c>
      <c r="B25" s="72" t="s">
        <v>305</v>
      </c>
      <c r="C25" s="69" t="s">
        <v>306</v>
      </c>
      <c r="D25" s="69" t="s">
        <v>35</v>
      </c>
      <c r="E25" s="69">
        <v>3</v>
      </c>
      <c r="F25" s="69">
        <v>53</v>
      </c>
      <c r="G25" s="69">
        <v>159</v>
      </c>
    </row>
    <row r="26" s="8" customFormat="1" spans="1:7">
      <c r="A26" s="21">
        <v>24</v>
      </c>
      <c r="B26" s="72" t="s">
        <v>307</v>
      </c>
      <c r="C26" s="69" t="s">
        <v>308</v>
      </c>
      <c r="D26" s="69" t="s">
        <v>54</v>
      </c>
      <c r="E26" s="69">
        <v>11</v>
      </c>
      <c r="F26" s="69">
        <v>11</v>
      </c>
      <c r="G26" s="69">
        <v>121</v>
      </c>
    </row>
    <row r="27" s="8" customFormat="1" spans="1:7">
      <c r="A27" s="21">
        <v>25</v>
      </c>
      <c r="B27" s="72" t="s">
        <v>309</v>
      </c>
      <c r="C27" s="69" t="s">
        <v>310</v>
      </c>
      <c r="D27" s="69" t="s">
        <v>145</v>
      </c>
      <c r="E27" s="69">
        <v>5</v>
      </c>
      <c r="F27" s="69">
        <v>195</v>
      </c>
      <c r="G27" s="69">
        <v>975</v>
      </c>
    </row>
    <row r="28" s="8" customFormat="1" spans="1:7">
      <c r="A28" s="21">
        <v>26</v>
      </c>
      <c r="B28" s="72" t="s">
        <v>311</v>
      </c>
      <c r="C28" s="69" t="s">
        <v>312</v>
      </c>
      <c r="D28" s="69" t="s">
        <v>313</v>
      </c>
      <c r="E28" s="69">
        <v>3</v>
      </c>
      <c r="F28" s="69">
        <v>155</v>
      </c>
      <c r="G28" s="69">
        <v>465</v>
      </c>
    </row>
    <row r="29" s="8" customFormat="1" spans="1:7">
      <c r="A29" s="21">
        <v>27</v>
      </c>
      <c r="B29" s="103" t="s">
        <v>314</v>
      </c>
      <c r="C29" s="97" t="s">
        <v>315</v>
      </c>
      <c r="D29" s="55" t="s">
        <v>316</v>
      </c>
      <c r="E29" s="69">
        <v>16</v>
      </c>
      <c r="F29" s="69">
        <v>5</v>
      </c>
      <c r="G29" s="69">
        <v>80</v>
      </c>
    </row>
    <row r="30" s="8" customFormat="1" ht="28.5" spans="1:7">
      <c r="A30" s="21">
        <v>28</v>
      </c>
      <c r="B30" s="72" t="s">
        <v>317</v>
      </c>
      <c r="C30" s="69" t="s">
        <v>318</v>
      </c>
      <c r="D30" s="69" t="s">
        <v>319</v>
      </c>
      <c r="E30" s="69">
        <v>10</v>
      </c>
      <c r="F30" s="69">
        <v>13</v>
      </c>
      <c r="G30" s="69">
        <v>130</v>
      </c>
    </row>
    <row r="31" s="8" customFormat="1" spans="1:7">
      <c r="A31" s="21">
        <v>29</v>
      </c>
      <c r="B31" s="103" t="s">
        <v>320</v>
      </c>
      <c r="C31" s="97" t="s">
        <v>321</v>
      </c>
      <c r="D31" s="55" t="s">
        <v>35</v>
      </c>
      <c r="E31" s="69">
        <v>20</v>
      </c>
      <c r="F31" s="69">
        <v>7</v>
      </c>
      <c r="G31" s="69">
        <v>140</v>
      </c>
    </row>
    <row r="32" s="8" customFormat="1" spans="1:7">
      <c r="A32" s="21">
        <v>30</v>
      </c>
      <c r="B32" s="103" t="s">
        <v>322</v>
      </c>
      <c r="C32" s="97" t="s">
        <v>323</v>
      </c>
      <c r="D32" s="97" t="s">
        <v>31</v>
      </c>
      <c r="E32" s="69">
        <v>35</v>
      </c>
      <c r="F32" s="69">
        <v>2</v>
      </c>
      <c r="G32" s="69">
        <v>70</v>
      </c>
    </row>
    <row r="33" s="8" customFormat="1" spans="1:16">
      <c r="A33" s="21">
        <v>31</v>
      </c>
      <c r="B33" s="103" t="s">
        <v>324</v>
      </c>
      <c r="C33" s="97"/>
      <c r="D33" s="97" t="s">
        <v>31</v>
      </c>
      <c r="E33" s="69">
        <v>20</v>
      </c>
      <c r="F33" s="69">
        <v>2.6</v>
      </c>
      <c r="G33" s="69">
        <v>52</v>
      </c>
    </row>
    <row r="34" s="8" customFormat="1" spans="1:16">
      <c r="A34" s="21">
        <v>32</v>
      </c>
      <c r="B34" s="103" t="s">
        <v>325</v>
      </c>
      <c r="C34" s="97" t="s">
        <v>326</v>
      </c>
      <c r="D34" s="55" t="s">
        <v>31</v>
      </c>
      <c r="E34" s="69">
        <v>70</v>
      </c>
      <c r="F34" s="69">
        <v>5</v>
      </c>
      <c r="G34" s="69">
        <v>350</v>
      </c>
    </row>
    <row r="35" s="8" customFormat="1" spans="1:16">
      <c r="A35" s="21">
        <v>33</v>
      </c>
      <c r="B35" s="103" t="s">
        <v>327</v>
      </c>
      <c r="C35" s="97" t="s">
        <v>261</v>
      </c>
      <c r="D35" s="55" t="s">
        <v>31</v>
      </c>
      <c r="E35" s="69">
        <v>10</v>
      </c>
      <c r="F35" s="69">
        <v>21</v>
      </c>
      <c r="G35" s="69">
        <v>210</v>
      </c>
    </row>
    <row r="36" s="8" customFormat="1" spans="1:16">
      <c r="A36" s="21">
        <v>34</v>
      </c>
      <c r="B36" s="72" t="s">
        <v>328</v>
      </c>
      <c r="C36" s="69" t="s">
        <v>329</v>
      </c>
      <c r="D36" s="69" t="s">
        <v>31</v>
      </c>
      <c r="E36" s="69">
        <v>37</v>
      </c>
      <c r="F36" s="69">
        <v>55</v>
      </c>
      <c r="G36" s="69">
        <v>2035</v>
      </c>
    </row>
    <row r="37" s="8" customFormat="1" spans="1:16">
      <c r="A37" s="21">
        <v>35</v>
      </c>
      <c r="B37" s="72" t="s">
        <v>330</v>
      </c>
      <c r="C37" s="69" t="s">
        <v>331</v>
      </c>
      <c r="D37" s="69" t="s">
        <v>198</v>
      </c>
      <c r="E37" s="69">
        <v>29</v>
      </c>
      <c r="F37" s="69">
        <v>25</v>
      </c>
      <c r="G37" s="69">
        <v>725</v>
      </c>
    </row>
    <row r="38" s="8" customFormat="1" spans="1:16">
      <c r="A38" s="21">
        <v>36</v>
      </c>
      <c r="B38" s="72" t="s">
        <v>332</v>
      </c>
      <c r="C38" s="69" t="s">
        <v>333</v>
      </c>
      <c r="D38" s="69" t="s">
        <v>31</v>
      </c>
      <c r="E38" s="69">
        <v>29</v>
      </c>
      <c r="F38" s="69">
        <v>36</v>
      </c>
      <c r="G38" s="69">
        <v>1044</v>
      </c>
    </row>
    <row r="39" s="32" customFormat="1" spans="1:16">
      <c r="A39" s="21">
        <v>37</v>
      </c>
      <c r="B39" s="104" t="s">
        <v>334</v>
      </c>
      <c r="C39" s="105" t="s">
        <v>335</v>
      </c>
      <c r="D39" s="105" t="s">
        <v>64</v>
      </c>
      <c r="E39" s="69">
        <v>10</v>
      </c>
      <c r="F39" s="69">
        <v>125</v>
      </c>
      <c r="G39" s="69">
        <v>1250</v>
      </c>
      <c r="H39" s="8"/>
      <c r="I39" s="8"/>
      <c r="J39" s="8"/>
      <c r="K39" s="8"/>
      <c r="L39" s="8"/>
      <c r="M39" s="8"/>
      <c r="N39" s="8"/>
      <c r="O39" s="8"/>
      <c r="P39" s="8"/>
    </row>
    <row r="40" s="1" customFormat="1" spans="1:16">
      <c r="A40" s="21">
        <v>38</v>
      </c>
      <c r="B40" s="72" t="s">
        <v>336</v>
      </c>
      <c r="C40" s="69"/>
      <c r="D40" s="69" t="s">
        <v>31</v>
      </c>
      <c r="E40" s="69">
        <v>73</v>
      </c>
      <c r="F40" s="69">
        <v>6</v>
      </c>
      <c r="G40" s="69">
        <v>438</v>
      </c>
      <c r="H40" s="8"/>
      <c r="I40" s="8"/>
      <c r="J40" s="8"/>
      <c r="K40" s="8"/>
      <c r="L40" s="8"/>
      <c r="M40" s="8"/>
      <c r="N40" s="8"/>
      <c r="O40" s="8"/>
      <c r="P40" s="8"/>
    </row>
    <row r="41" s="1" customFormat="1" spans="1:16">
      <c r="A41" s="21">
        <v>39</v>
      </c>
      <c r="B41" s="72" t="s">
        <v>337</v>
      </c>
      <c r="C41" s="69" t="s">
        <v>338</v>
      </c>
      <c r="D41" s="69" t="s">
        <v>339</v>
      </c>
      <c r="E41" s="69">
        <v>130</v>
      </c>
      <c r="F41" s="69">
        <v>25</v>
      </c>
      <c r="G41" s="69">
        <v>3250</v>
      </c>
      <c r="H41" s="8"/>
      <c r="I41" s="8"/>
      <c r="J41" s="8"/>
      <c r="K41" s="8"/>
      <c r="L41" s="8"/>
      <c r="M41" s="8"/>
      <c r="N41" s="8"/>
      <c r="O41" s="8"/>
      <c r="P41" s="8"/>
    </row>
    <row r="42" s="1" customFormat="1" spans="1:16">
      <c r="A42" s="21">
        <v>40</v>
      </c>
      <c r="B42" s="72" t="s">
        <v>340</v>
      </c>
      <c r="C42" s="69" t="s">
        <v>341</v>
      </c>
      <c r="D42" s="69" t="s">
        <v>35</v>
      </c>
      <c r="E42" s="69">
        <v>1</v>
      </c>
      <c r="F42" s="69">
        <v>20</v>
      </c>
      <c r="G42" s="69">
        <v>20</v>
      </c>
      <c r="H42" s="8"/>
      <c r="I42" s="8"/>
      <c r="J42" s="8"/>
      <c r="K42" s="8"/>
      <c r="L42" s="8"/>
      <c r="M42" s="8"/>
      <c r="N42" s="8"/>
      <c r="O42" s="8"/>
      <c r="P42" s="8"/>
    </row>
    <row r="43" s="1" customFormat="1" spans="1:16">
      <c r="A43" s="21">
        <v>41</v>
      </c>
      <c r="B43" s="72" t="s">
        <v>342</v>
      </c>
      <c r="C43" s="69" t="s">
        <v>343</v>
      </c>
      <c r="D43" s="69" t="s">
        <v>344</v>
      </c>
      <c r="E43" s="69">
        <v>12</v>
      </c>
      <c r="F43" s="69">
        <v>220</v>
      </c>
      <c r="G43" s="69">
        <v>2640</v>
      </c>
      <c r="H43" s="8"/>
      <c r="I43" s="8"/>
      <c r="J43" s="8"/>
      <c r="K43" s="8"/>
      <c r="L43" s="8"/>
      <c r="M43" s="8"/>
      <c r="N43" s="8"/>
      <c r="O43" s="8"/>
      <c r="P43" s="8"/>
    </row>
    <row r="44" s="1" customFormat="1" spans="1:16">
      <c r="A44" s="21">
        <v>42</v>
      </c>
      <c r="B44" s="72" t="s">
        <v>345</v>
      </c>
      <c r="C44" s="69" t="s">
        <v>346</v>
      </c>
      <c r="D44" s="69" t="s">
        <v>344</v>
      </c>
      <c r="E44" s="69">
        <v>10</v>
      </c>
      <c r="F44" s="69">
        <v>280</v>
      </c>
      <c r="G44" s="69">
        <v>2800</v>
      </c>
      <c r="H44" s="8"/>
      <c r="I44" s="8"/>
      <c r="J44" s="8"/>
      <c r="K44" s="8"/>
      <c r="L44" s="8"/>
      <c r="M44" s="8"/>
      <c r="N44" s="8"/>
      <c r="O44" s="8"/>
      <c r="P44" s="8"/>
    </row>
    <row r="45" s="1" customFormat="1" spans="1:16">
      <c r="A45" s="21">
        <v>43</v>
      </c>
      <c r="B45" s="67" t="s">
        <v>347</v>
      </c>
      <c r="C45" s="67" t="s">
        <v>348</v>
      </c>
      <c r="D45" s="67" t="s">
        <v>31</v>
      </c>
      <c r="E45" s="69">
        <v>20</v>
      </c>
      <c r="F45" s="67">
        <v>35</v>
      </c>
      <c r="G45" s="69">
        <v>700</v>
      </c>
      <c r="H45" s="8"/>
      <c r="I45" s="8"/>
      <c r="J45" s="8"/>
      <c r="K45" s="8"/>
      <c r="L45" s="8"/>
      <c r="M45" s="8"/>
      <c r="N45" s="8"/>
      <c r="O45" s="8"/>
      <c r="P45" s="8"/>
    </row>
    <row r="46" s="1" customFormat="1" spans="1:16">
      <c r="A46" s="21">
        <v>44</v>
      </c>
      <c r="B46" s="67" t="s">
        <v>349</v>
      </c>
      <c r="C46" s="69" t="s">
        <v>350</v>
      </c>
      <c r="D46" s="69" t="s">
        <v>107</v>
      </c>
      <c r="E46" s="69">
        <v>60</v>
      </c>
      <c r="F46" s="69">
        <v>96</v>
      </c>
      <c r="G46" s="69">
        <v>5760</v>
      </c>
      <c r="H46" s="8"/>
      <c r="I46" s="8"/>
      <c r="J46" s="8"/>
      <c r="K46" s="8"/>
      <c r="L46" s="8"/>
      <c r="M46" s="8"/>
      <c r="N46" s="8"/>
      <c r="O46" s="8"/>
      <c r="P46" s="8"/>
    </row>
    <row r="47" s="1" customFormat="1" spans="1:16">
      <c r="A47" s="21">
        <v>45</v>
      </c>
      <c r="B47" s="67" t="s">
        <v>351</v>
      </c>
      <c r="C47" s="69" t="s">
        <v>350</v>
      </c>
      <c r="D47" s="69" t="s">
        <v>107</v>
      </c>
      <c r="E47" s="69">
        <v>20</v>
      </c>
      <c r="F47" s="69">
        <v>160</v>
      </c>
      <c r="G47" s="69">
        <v>3200</v>
      </c>
      <c r="H47" s="8"/>
      <c r="I47" s="8"/>
      <c r="J47" s="8"/>
      <c r="K47" s="8"/>
      <c r="L47" s="8"/>
      <c r="M47" s="8"/>
      <c r="N47" s="8"/>
      <c r="O47" s="8"/>
      <c r="P47" s="8"/>
    </row>
    <row r="48" s="1" customFormat="1" spans="1:16">
      <c r="A48" s="21">
        <v>46</v>
      </c>
      <c r="B48" s="72" t="s">
        <v>352</v>
      </c>
      <c r="C48" s="69" t="s">
        <v>353</v>
      </c>
      <c r="D48" s="69" t="s">
        <v>107</v>
      </c>
      <c r="E48" s="69">
        <v>130</v>
      </c>
      <c r="F48" s="69">
        <v>40</v>
      </c>
      <c r="G48" s="69">
        <v>5200</v>
      </c>
      <c r="H48" s="8"/>
      <c r="I48" s="8"/>
      <c r="J48" s="8"/>
      <c r="K48" s="8"/>
      <c r="L48" s="8"/>
      <c r="M48" s="8"/>
      <c r="N48" s="8"/>
      <c r="O48" s="8"/>
      <c r="P48" s="8"/>
    </row>
    <row r="49" s="1" customFormat="1" spans="1:16">
      <c r="A49" s="21">
        <v>47</v>
      </c>
      <c r="B49" s="89" t="s">
        <v>354</v>
      </c>
      <c r="C49" s="28" t="s">
        <v>355</v>
      </c>
      <c r="D49" s="28" t="s">
        <v>140</v>
      </c>
      <c r="E49" s="69">
        <v>2</v>
      </c>
      <c r="F49" s="79">
        <v>130</v>
      </c>
      <c r="G49" s="69">
        <v>260</v>
      </c>
      <c r="H49" s="8"/>
      <c r="I49" s="8"/>
      <c r="J49" s="8"/>
      <c r="K49" s="8"/>
      <c r="L49" s="8"/>
      <c r="M49" s="8"/>
      <c r="N49" s="8"/>
      <c r="O49" s="8"/>
      <c r="P49" s="8"/>
    </row>
    <row r="50" s="1" customFormat="1" spans="1:16">
      <c r="A50" s="21">
        <v>48</v>
      </c>
      <c r="B50" s="89" t="s">
        <v>356</v>
      </c>
      <c r="C50" s="99" t="s">
        <v>357</v>
      </c>
      <c r="D50" s="14" t="s">
        <v>140</v>
      </c>
      <c r="E50" s="69">
        <v>6</v>
      </c>
      <c r="F50" s="79">
        <v>550</v>
      </c>
      <c r="G50" s="69">
        <v>3300</v>
      </c>
      <c r="H50" s="8"/>
      <c r="I50" s="8"/>
      <c r="J50" s="8"/>
      <c r="K50" s="8"/>
      <c r="L50" s="8"/>
      <c r="M50" s="8"/>
      <c r="N50" s="8"/>
      <c r="O50" s="8"/>
      <c r="P50" s="8"/>
    </row>
    <row r="51" s="1" customFormat="1" spans="1:16">
      <c r="A51" s="21">
        <v>49</v>
      </c>
      <c r="B51" s="89" t="s">
        <v>358</v>
      </c>
      <c r="C51" s="14" t="s">
        <v>359</v>
      </c>
      <c r="D51" s="14" t="s">
        <v>140</v>
      </c>
      <c r="E51" s="69">
        <v>13</v>
      </c>
      <c r="F51" s="79">
        <v>50</v>
      </c>
      <c r="G51" s="69">
        <v>650</v>
      </c>
      <c r="H51" s="8"/>
      <c r="I51" s="8"/>
      <c r="J51" s="8"/>
      <c r="K51" s="8"/>
      <c r="L51" s="8"/>
      <c r="M51" s="8"/>
      <c r="N51" s="8"/>
      <c r="O51" s="8"/>
      <c r="P51" s="8"/>
    </row>
    <row r="52" s="1" customFormat="1" spans="1:16">
      <c r="A52" s="21">
        <v>50</v>
      </c>
      <c r="B52" s="89" t="s">
        <v>360</v>
      </c>
      <c r="C52" s="14" t="s">
        <v>361</v>
      </c>
      <c r="D52" s="14" t="s">
        <v>107</v>
      </c>
      <c r="E52" s="69">
        <v>16</v>
      </c>
      <c r="F52" s="79">
        <v>40</v>
      </c>
      <c r="G52" s="69">
        <v>640</v>
      </c>
      <c r="H52" s="8"/>
      <c r="I52" s="8"/>
      <c r="J52" s="8"/>
      <c r="K52" s="8"/>
      <c r="L52" s="8"/>
      <c r="M52" s="8"/>
      <c r="N52" s="8"/>
      <c r="O52" s="8"/>
      <c r="P52" s="8"/>
    </row>
    <row r="53" s="1" customFormat="1" spans="1:16">
      <c r="A53" s="21">
        <v>51</v>
      </c>
      <c r="B53" s="89" t="s">
        <v>362</v>
      </c>
      <c r="C53" s="14" t="s">
        <v>363</v>
      </c>
      <c r="D53" s="14" t="s">
        <v>107</v>
      </c>
      <c r="E53" s="69">
        <v>16</v>
      </c>
      <c r="F53" s="79">
        <v>60</v>
      </c>
      <c r="G53" s="69">
        <v>960</v>
      </c>
      <c r="H53" s="8"/>
      <c r="I53" s="8"/>
      <c r="J53" s="8"/>
      <c r="K53" s="8"/>
      <c r="L53" s="8"/>
      <c r="M53" s="8"/>
      <c r="N53" s="8"/>
      <c r="O53" s="8"/>
      <c r="P53" s="8"/>
    </row>
    <row r="54" s="1" customFormat="1" spans="1:16">
      <c r="A54" s="21">
        <v>52</v>
      </c>
      <c r="B54" s="102" t="s">
        <v>364</v>
      </c>
      <c r="C54" s="14" t="s">
        <v>365</v>
      </c>
      <c r="D54" s="14" t="s">
        <v>366</v>
      </c>
      <c r="E54" s="69">
        <v>10</v>
      </c>
      <c r="F54" s="79">
        <v>1.5</v>
      </c>
      <c r="G54" s="69">
        <v>15</v>
      </c>
      <c r="H54" s="8"/>
      <c r="I54" s="8"/>
      <c r="J54" s="8"/>
      <c r="K54" s="8"/>
      <c r="L54" s="8"/>
      <c r="M54" s="8"/>
      <c r="N54" s="8"/>
      <c r="O54" s="8"/>
      <c r="P54" s="8"/>
    </row>
    <row r="55" s="1" customFormat="1" spans="1:16">
      <c r="A55" s="21">
        <v>53</v>
      </c>
      <c r="B55" s="89" t="s">
        <v>367</v>
      </c>
      <c r="C55" s="14" t="s">
        <v>368</v>
      </c>
      <c r="D55" s="14" t="s">
        <v>140</v>
      </c>
      <c r="E55" s="69">
        <v>6</v>
      </c>
      <c r="F55" s="79">
        <v>140</v>
      </c>
      <c r="G55" s="69">
        <v>840</v>
      </c>
      <c r="H55" s="8"/>
      <c r="I55" s="8"/>
      <c r="J55" s="8"/>
      <c r="K55" s="8"/>
      <c r="L55" s="8"/>
      <c r="M55" s="8"/>
      <c r="N55" s="8"/>
      <c r="O55" s="8"/>
      <c r="P55" s="8"/>
    </row>
    <row r="56" s="1" customFormat="1" spans="1:16">
      <c r="A56" s="21">
        <v>54</v>
      </c>
      <c r="B56" s="89" t="s">
        <v>369</v>
      </c>
      <c r="C56" s="14" t="s">
        <v>238</v>
      </c>
      <c r="D56" s="14" t="s">
        <v>140</v>
      </c>
      <c r="E56" s="69">
        <v>1</v>
      </c>
      <c r="F56" s="79">
        <v>180</v>
      </c>
      <c r="G56" s="69">
        <v>180</v>
      </c>
      <c r="H56" s="8"/>
      <c r="I56" s="8"/>
      <c r="J56" s="8"/>
      <c r="K56" s="8"/>
      <c r="L56" s="8"/>
      <c r="M56" s="8"/>
      <c r="N56" s="8"/>
      <c r="O56" s="8"/>
      <c r="P56" s="8"/>
    </row>
    <row r="57" s="1" customFormat="1" spans="1:16">
      <c r="A57" s="21">
        <v>55</v>
      </c>
      <c r="B57" s="102" t="s">
        <v>370</v>
      </c>
      <c r="C57" s="14" t="s">
        <v>371</v>
      </c>
      <c r="D57" s="14" t="s">
        <v>64</v>
      </c>
      <c r="E57" s="69">
        <v>20</v>
      </c>
      <c r="F57" s="79">
        <v>40</v>
      </c>
      <c r="G57" s="69">
        <v>800</v>
      </c>
      <c r="H57" s="8"/>
      <c r="I57" s="8"/>
      <c r="J57" s="8"/>
      <c r="K57" s="8"/>
      <c r="L57" s="8"/>
      <c r="M57" s="8"/>
      <c r="N57" s="8"/>
      <c r="O57" s="8"/>
      <c r="P57" s="8"/>
    </row>
    <row r="58" s="1" customFormat="1" spans="1:16">
      <c r="A58" s="21">
        <v>56</v>
      </c>
      <c r="B58" s="102" t="s">
        <v>370</v>
      </c>
      <c r="C58" s="14" t="s">
        <v>372</v>
      </c>
      <c r="D58" s="14" t="s">
        <v>64</v>
      </c>
      <c r="E58" s="69">
        <v>14</v>
      </c>
      <c r="F58" s="79">
        <v>30</v>
      </c>
      <c r="G58" s="69">
        <v>420</v>
      </c>
      <c r="H58" s="8"/>
      <c r="I58" s="8"/>
      <c r="J58" s="8"/>
      <c r="K58" s="8"/>
      <c r="L58" s="8"/>
      <c r="M58" s="8"/>
      <c r="N58" s="8"/>
      <c r="O58" s="8"/>
      <c r="P58" s="8"/>
    </row>
    <row r="59" s="8" customFormat="1" spans="1:16">
      <c r="A59" s="21">
        <v>57</v>
      </c>
      <c r="B59" s="72" t="s">
        <v>373</v>
      </c>
      <c r="C59" s="69" t="s">
        <v>374</v>
      </c>
      <c r="D59" s="69" t="s">
        <v>375</v>
      </c>
      <c r="E59" s="69">
        <v>40</v>
      </c>
      <c r="F59" s="69">
        <v>200</v>
      </c>
      <c r="G59" s="69">
        <v>8000</v>
      </c>
      <c r="H59" s="44"/>
      <c r="I59" s="44"/>
      <c r="J59" s="44"/>
      <c r="K59" s="44"/>
      <c r="L59" s="44"/>
      <c r="M59" s="44"/>
      <c r="N59" s="44"/>
      <c r="O59" s="44"/>
      <c r="P59" s="44"/>
    </row>
    <row r="60" s="1" customFormat="1" spans="1:16">
      <c r="A60" s="21">
        <v>58</v>
      </c>
      <c r="B60" s="103" t="s">
        <v>376</v>
      </c>
      <c r="C60" s="97" t="s">
        <v>377</v>
      </c>
      <c r="D60" s="55" t="s">
        <v>31</v>
      </c>
      <c r="E60" s="69">
        <v>80</v>
      </c>
      <c r="F60" s="81">
        <v>16</v>
      </c>
      <c r="G60" s="69">
        <v>1280</v>
      </c>
      <c r="H60" s="8"/>
      <c r="I60" s="8"/>
      <c r="J60" s="8"/>
      <c r="K60" s="8"/>
      <c r="L60" s="8"/>
      <c r="M60" s="8"/>
      <c r="N60" s="8"/>
      <c r="O60" s="8"/>
      <c r="P60" s="8"/>
    </row>
    <row r="61" s="1" customFormat="1" spans="1:16">
      <c r="A61" s="21">
        <v>59</v>
      </c>
      <c r="B61" s="102" t="s">
        <v>378</v>
      </c>
      <c r="C61" s="28" t="s">
        <v>379</v>
      </c>
      <c r="D61" s="14" t="s">
        <v>31</v>
      </c>
      <c r="E61" s="69">
        <v>2</v>
      </c>
      <c r="F61" s="14">
        <v>180</v>
      </c>
      <c r="G61" s="69">
        <v>360</v>
      </c>
      <c r="H61" s="8"/>
      <c r="I61" s="8"/>
      <c r="J61" s="8"/>
      <c r="K61" s="8"/>
      <c r="L61" s="8"/>
      <c r="M61" s="8"/>
      <c r="N61" s="8"/>
      <c r="O61" s="8"/>
      <c r="P61" s="8"/>
    </row>
    <row r="62" s="1" customFormat="1" ht="28.5" spans="1:16">
      <c r="A62" s="21">
        <v>60</v>
      </c>
      <c r="B62" s="102" t="s">
        <v>380</v>
      </c>
      <c r="C62" s="28" t="s">
        <v>381</v>
      </c>
      <c r="D62" s="28" t="s">
        <v>64</v>
      </c>
      <c r="E62" s="69">
        <v>10</v>
      </c>
      <c r="F62" s="14">
        <v>135</v>
      </c>
      <c r="G62" s="69">
        <v>1350</v>
      </c>
      <c r="H62" s="8"/>
      <c r="I62" s="8"/>
      <c r="J62" s="8"/>
      <c r="K62" s="8"/>
      <c r="L62" s="8"/>
      <c r="M62" s="8"/>
      <c r="N62" s="8"/>
      <c r="O62" s="8"/>
      <c r="P62" s="8"/>
    </row>
    <row r="63" s="1" customFormat="1" spans="1:16">
      <c r="A63" s="21">
        <v>61</v>
      </c>
      <c r="B63" s="103" t="s">
        <v>382</v>
      </c>
      <c r="C63" s="97"/>
      <c r="D63" s="55" t="s">
        <v>31</v>
      </c>
      <c r="E63" s="69">
        <v>3</v>
      </c>
      <c r="F63" s="98">
        <v>42</v>
      </c>
      <c r="G63" s="69">
        <v>126</v>
      </c>
      <c r="H63" s="8"/>
      <c r="I63" s="8"/>
      <c r="J63" s="8"/>
      <c r="K63" s="8"/>
      <c r="L63" s="8"/>
      <c r="M63" s="8"/>
      <c r="N63" s="8"/>
      <c r="O63" s="8"/>
      <c r="P63" s="8"/>
    </row>
    <row r="64" s="1" customFormat="1" spans="1:16">
      <c r="A64" s="21">
        <v>62</v>
      </c>
      <c r="B64" s="103" t="s">
        <v>383</v>
      </c>
      <c r="C64" s="97"/>
      <c r="D64" s="55" t="s">
        <v>31</v>
      </c>
      <c r="E64" s="69">
        <v>8</v>
      </c>
      <c r="F64" s="98">
        <v>33</v>
      </c>
      <c r="G64" s="69">
        <v>264</v>
      </c>
      <c r="H64" s="8"/>
      <c r="I64" s="8"/>
      <c r="J64" s="8"/>
      <c r="K64" s="8"/>
      <c r="L64" s="8"/>
      <c r="M64" s="8"/>
      <c r="N64" s="8"/>
      <c r="O64" s="8"/>
      <c r="P64" s="8"/>
    </row>
    <row r="65" s="1" customFormat="1" spans="1:16">
      <c r="A65" s="21">
        <v>63</v>
      </c>
      <c r="B65" s="103" t="s">
        <v>384</v>
      </c>
      <c r="C65" s="97"/>
      <c r="D65" s="55" t="s">
        <v>31</v>
      </c>
      <c r="E65" s="69">
        <v>3</v>
      </c>
      <c r="F65" s="98">
        <v>15</v>
      </c>
      <c r="G65" s="69">
        <v>45</v>
      </c>
      <c r="H65" s="8"/>
      <c r="I65" s="8"/>
      <c r="J65" s="8"/>
      <c r="K65" s="8"/>
      <c r="L65" s="8"/>
      <c r="M65" s="8"/>
      <c r="N65" s="8"/>
      <c r="O65" s="8"/>
      <c r="P65" s="8"/>
    </row>
    <row r="66" s="1" customFormat="1" spans="1:16">
      <c r="A66" s="21">
        <v>64</v>
      </c>
      <c r="B66" s="103" t="s">
        <v>385</v>
      </c>
      <c r="C66" s="97" t="s">
        <v>386</v>
      </c>
      <c r="D66" s="55" t="s">
        <v>290</v>
      </c>
      <c r="E66" s="69">
        <v>20</v>
      </c>
      <c r="F66" s="98">
        <v>4</v>
      </c>
      <c r="G66" s="69">
        <v>80</v>
      </c>
      <c r="H66" s="8"/>
      <c r="I66" s="8"/>
      <c r="J66" s="8"/>
      <c r="K66" s="8"/>
      <c r="L66" s="8"/>
      <c r="M66" s="8"/>
      <c r="N66" s="8"/>
      <c r="O66" s="8"/>
      <c r="P66" s="8"/>
    </row>
    <row r="67" s="1" customFormat="1" spans="1:16">
      <c r="A67" s="21">
        <v>65</v>
      </c>
      <c r="B67" s="103" t="s">
        <v>385</v>
      </c>
      <c r="C67" s="97" t="s">
        <v>387</v>
      </c>
      <c r="D67" s="55" t="s">
        <v>290</v>
      </c>
      <c r="E67" s="69">
        <v>50</v>
      </c>
      <c r="F67" s="98">
        <v>6</v>
      </c>
      <c r="G67" s="69">
        <v>300</v>
      </c>
      <c r="H67" s="8"/>
      <c r="I67" s="8"/>
      <c r="J67" s="8"/>
      <c r="K67" s="8"/>
      <c r="L67" s="8"/>
      <c r="M67" s="8"/>
      <c r="N67" s="8"/>
      <c r="O67" s="8"/>
      <c r="P67" s="8"/>
    </row>
    <row r="68" s="1" customFormat="1" spans="1:16">
      <c r="A68" s="21">
        <v>66</v>
      </c>
      <c r="B68" s="103" t="s">
        <v>385</v>
      </c>
      <c r="C68" s="97" t="s">
        <v>388</v>
      </c>
      <c r="D68" s="55" t="s">
        <v>290</v>
      </c>
      <c r="E68" s="69">
        <v>50</v>
      </c>
      <c r="F68" s="98">
        <v>15</v>
      </c>
      <c r="G68" s="69">
        <v>750</v>
      </c>
      <c r="H68" s="8"/>
      <c r="I68" s="8"/>
      <c r="J68" s="8"/>
      <c r="K68" s="8"/>
      <c r="L68" s="8"/>
      <c r="M68" s="8"/>
      <c r="N68" s="8"/>
      <c r="O68" s="8"/>
      <c r="P68" s="8"/>
    </row>
    <row r="69" s="1" customFormat="1" spans="1:16">
      <c r="A69" s="21">
        <v>67</v>
      </c>
      <c r="B69" s="103" t="s">
        <v>389</v>
      </c>
      <c r="C69" s="97" t="s">
        <v>390</v>
      </c>
      <c r="D69" s="97" t="s">
        <v>23</v>
      </c>
      <c r="E69" s="69">
        <v>2</v>
      </c>
      <c r="F69" s="98">
        <v>40</v>
      </c>
      <c r="G69" s="69">
        <v>80</v>
      </c>
      <c r="H69" s="8"/>
      <c r="I69" s="8"/>
      <c r="J69" s="8"/>
      <c r="K69" s="8"/>
      <c r="L69" s="8"/>
      <c r="M69" s="8"/>
      <c r="N69" s="8"/>
      <c r="O69" s="8"/>
      <c r="P69" s="8"/>
    </row>
    <row r="70" s="1" customFormat="1" spans="1:16">
      <c r="A70" s="21">
        <v>68</v>
      </c>
      <c r="B70" s="103" t="s">
        <v>391</v>
      </c>
      <c r="C70" s="103" t="s">
        <v>392</v>
      </c>
      <c r="D70" s="97" t="s">
        <v>64</v>
      </c>
      <c r="E70" s="69">
        <v>2</v>
      </c>
      <c r="F70" s="98">
        <v>70</v>
      </c>
      <c r="G70" s="69">
        <v>140</v>
      </c>
      <c r="H70" s="8"/>
      <c r="I70" s="8"/>
      <c r="J70" s="8"/>
      <c r="K70" s="8"/>
      <c r="L70" s="8"/>
      <c r="M70" s="8"/>
      <c r="N70" s="8"/>
      <c r="O70" s="8"/>
      <c r="P70" s="8"/>
    </row>
    <row r="71" s="1" customFormat="1" spans="1:16">
      <c r="A71" s="21">
        <v>69</v>
      </c>
      <c r="B71" s="103" t="s">
        <v>393</v>
      </c>
      <c r="C71" s="103" t="s">
        <v>392</v>
      </c>
      <c r="D71" s="97" t="s">
        <v>64</v>
      </c>
      <c r="E71" s="69">
        <v>2</v>
      </c>
      <c r="F71" s="98">
        <v>80</v>
      </c>
      <c r="G71" s="69">
        <v>160</v>
      </c>
      <c r="H71" s="8"/>
      <c r="I71" s="8"/>
      <c r="J71" s="8"/>
      <c r="K71" s="8"/>
      <c r="L71" s="8"/>
      <c r="M71" s="8"/>
      <c r="N71" s="8"/>
      <c r="O71" s="8"/>
      <c r="P71" s="8"/>
    </row>
    <row r="72" s="1" customFormat="1" spans="1:16">
      <c r="A72" s="21">
        <v>70</v>
      </c>
      <c r="B72" s="106" t="s">
        <v>394</v>
      </c>
      <c r="C72" s="106" t="s">
        <v>395</v>
      </c>
      <c r="D72" s="106" t="s">
        <v>42</v>
      </c>
      <c r="E72" s="69">
        <v>8</v>
      </c>
      <c r="F72" s="98">
        <v>18</v>
      </c>
      <c r="G72" s="69">
        <v>144</v>
      </c>
      <c r="H72" s="8"/>
      <c r="I72" s="8"/>
      <c r="J72" s="8"/>
      <c r="K72" s="8"/>
      <c r="L72" s="8"/>
      <c r="M72" s="8"/>
      <c r="N72" s="8"/>
      <c r="O72" s="8"/>
      <c r="P72" s="8"/>
    </row>
    <row r="73" s="1" customFormat="1" ht="27" spans="1:16">
      <c r="A73" s="21">
        <v>71</v>
      </c>
      <c r="B73" s="106" t="s">
        <v>396</v>
      </c>
      <c r="C73" s="106" t="s">
        <v>397</v>
      </c>
      <c r="D73" s="106" t="s">
        <v>42</v>
      </c>
      <c r="E73" s="69">
        <v>8</v>
      </c>
      <c r="F73" s="98">
        <v>70</v>
      </c>
      <c r="G73" s="69">
        <v>560</v>
      </c>
      <c r="H73" s="8"/>
      <c r="I73" s="8"/>
      <c r="J73" s="8"/>
      <c r="K73" s="8"/>
      <c r="L73" s="8"/>
      <c r="M73" s="8"/>
      <c r="N73" s="8"/>
      <c r="O73" s="8"/>
      <c r="P73" s="8"/>
    </row>
    <row r="74" ht="28.5" spans="1:16">
      <c r="A74" s="21">
        <v>3</v>
      </c>
      <c r="B74" s="14" t="s">
        <v>398</v>
      </c>
      <c r="C74" s="14" t="s">
        <v>399</v>
      </c>
      <c r="D74" s="107" t="s">
        <v>400</v>
      </c>
      <c r="E74" s="5">
        <v>1</v>
      </c>
      <c r="F74" s="5">
        <v>3000</v>
      </c>
      <c r="G74" s="5">
        <v>3000</v>
      </c>
    </row>
    <row r="75" spans="1:16">
      <c r="A75" s="21">
        <v>4</v>
      </c>
      <c r="B75" s="14" t="s">
        <v>401</v>
      </c>
      <c r="C75" s="28" t="s">
        <v>402</v>
      </c>
      <c r="D75" s="28" t="s">
        <v>403</v>
      </c>
      <c r="E75" s="14">
        <v>1</v>
      </c>
      <c r="F75" s="21">
        <v>350</v>
      </c>
      <c r="G75" s="14">
        <v>350</v>
      </c>
    </row>
    <row r="76" spans="1:16">
      <c r="A76" s="21">
        <v>5</v>
      </c>
      <c r="B76" s="28" t="s">
        <v>404</v>
      </c>
      <c r="C76" s="14" t="s">
        <v>405</v>
      </c>
      <c r="D76" s="14" t="s">
        <v>403</v>
      </c>
      <c r="E76" s="14">
        <v>3</v>
      </c>
      <c r="F76" s="14">
        <v>188</v>
      </c>
      <c r="G76" s="14">
        <v>564</v>
      </c>
    </row>
    <row r="77" ht="27" spans="1:16">
      <c r="A77" s="21">
        <v>6</v>
      </c>
      <c r="B77" s="28" t="s">
        <v>406</v>
      </c>
      <c r="C77" s="108" t="s">
        <v>407</v>
      </c>
      <c r="D77" s="79" t="s">
        <v>403</v>
      </c>
      <c r="E77" s="14">
        <v>1</v>
      </c>
      <c r="F77" s="79">
        <v>550</v>
      </c>
      <c r="G77" s="5">
        <v>550</v>
      </c>
    </row>
    <row r="78" ht="28.5" spans="1:16">
      <c r="A78" s="21">
        <v>7</v>
      </c>
      <c r="B78" s="69" t="s">
        <v>408</v>
      </c>
      <c r="C78" s="69" t="s">
        <v>409</v>
      </c>
      <c r="D78" s="69" t="s">
        <v>23</v>
      </c>
      <c r="E78" s="14">
        <v>1</v>
      </c>
      <c r="F78" s="69">
        <v>410</v>
      </c>
      <c r="G78" s="14">
        <v>410</v>
      </c>
    </row>
    <row r="79" spans="1:16">
      <c r="A79" s="21">
        <v>8</v>
      </c>
      <c r="B79" s="69" t="s">
        <v>410</v>
      </c>
      <c r="C79" s="69" t="s">
        <v>411</v>
      </c>
      <c r="D79" s="69" t="s">
        <v>35</v>
      </c>
      <c r="E79" s="14">
        <v>2</v>
      </c>
      <c r="F79" s="69">
        <v>160</v>
      </c>
      <c r="G79" s="14">
        <v>320</v>
      </c>
    </row>
    <row r="80" spans="1:16">
      <c r="A80" s="21">
        <v>9</v>
      </c>
      <c r="B80" s="89" t="s">
        <v>412</v>
      </c>
      <c r="C80" s="14" t="s">
        <v>413</v>
      </c>
      <c r="D80" s="14" t="s">
        <v>403</v>
      </c>
      <c r="E80" s="14">
        <v>2</v>
      </c>
      <c r="F80" s="14">
        <v>270</v>
      </c>
      <c r="G80" s="14">
        <v>540</v>
      </c>
    </row>
    <row r="81" spans="1:9">
      <c r="A81" s="22"/>
      <c r="B81" s="17" t="s">
        <v>414</v>
      </c>
      <c r="C81" s="22"/>
      <c r="D81" s="22"/>
      <c r="E81" s="22"/>
      <c r="F81" s="22"/>
      <c r="G81" s="22">
        <v>78139.5</v>
      </c>
      <c r="I81" s="8">
        <f>78139.5+39460</f>
        <v>117599.5</v>
      </c>
    </row>
  </sheetData>
  <mergeCells count="1">
    <mergeCell ref="A1:G1"/>
  </mergeCells>
  <pageMargins left="0.751388888888889" right="0.751388888888889" top="0.472222222222222" bottom="0.511805555555556" header="0.5" footer="0.5"/>
  <pageSetup paperSize="9" fitToHeight="0" orientation="portrait" blackAndWhite="1"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智能化网络">
    <pageSetUpPr fitToPage="1"/>
  </sheetPr>
  <dimension ref="A1:O20"/>
  <sheetViews>
    <sheetView topLeftCell="A7" workbookViewId="0">
      <selection activeCell="J6" sqref="J6"/>
    </sheetView>
  </sheetViews>
  <sheetFormatPr defaultColWidth="14" defaultRowHeight="18" customHeight="1"/>
  <cols>
    <col min="1" max="1" width="5.625" customWidth="1"/>
    <col min="2" max="2" width="18.5416666666667" customWidth="1"/>
    <col min="4" max="4" width="5.625" style="91" customWidth="1"/>
    <col min="8" max="9" width="14" customWidth="1"/>
  </cols>
  <sheetData>
    <row r="1" s="8" customFormat="1" ht="36.75" customHeight="1" spans="1:15">
      <c r="A1" s="34" t="s">
        <v>415</v>
      </c>
      <c r="B1" s="92"/>
      <c r="C1" s="92"/>
      <c r="D1" s="92"/>
      <c r="E1" s="92"/>
      <c r="F1" s="92"/>
      <c r="G1" s="92"/>
      <c r="H1" s="44"/>
      <c r="I1" s="44"/>
      <c r="J1" s="44"/>
      <c r="K1" s="44"/>
      <c r="L1" s="44"/>
      <c r="M1" s="44"/>
      <c r="N1" s="44"/>
      <c r="O1" s="44"/>
    </row>
    <row r="2" s="8" customFormat="1" ht="35" customHeight="1" spans="1:15">
      <c r="A2" s="93" t="s">
        <v>1</v>
      </c>
      <c r="B2" s="93" t="s">
        <v>2</v>
      </c>
      <c r="C2" s="93" t="s">
        <v>3</v>
      </c>
      <c r="D2" s="94" t="s">
        <v>4</v>
      </c>
      <c r="E2" s="93" t="s">
        <v>5</v>
      </c>
      <c r="F2" s="93" t="s">
        <v>6</v>
      </c>
      <c r="G2" s="93" t="s">
        <v>7</v>
      </c>
      <c r="H2" s="44"/>
      <c r="I2" s="44"/>
      <c r="J2" s="44"/>
      <c r="K2" s="44"/>
      <c r="L2" s="44"/>
      <c r="M2" s="44"/>
      <c r="N2" s="44"/>
      <c r="O2" s="44"/>
    </row>
    <row r="3" s="1" customFormat="1" ht="35" customHeight="1" spans="1:15">
      <c r="A3" s="21">
        <v>1</v>
      </c>
      <c r="B3" s="95" t="s">
        <v>416</v>
      </c>
      <c r="C3" s="95" t="s">
        <v>417</v>
      </c>
      <c r="D3" s="95" t="s">
        <v>31</v>
      </c>
      <c r="E3" s="95">
        <v>2</v>
      </c>
      <c r="F3" s="95">
        <v>615</v>
      </c>
      <c r="G3" s="95">
        <v>1230</v>
      </c>
      <c r="H3" s="44"/>
      <c r="I3" s="44"/>
      <c r="J3" s="44"/>
      <c r="K3" s="44"/>
      <c r="L3" s="44"/>
      <c r="M3" s="44"/>
      <c r="N3" s="44"/>
      <c r="O3" s="44"/>
    </row>
    <row r="4" s="1" customFormat="1" ht="35" customHeight="1" spans="1:15">
      <c r="A4" s="21">
        <v>2</v>
      </c>
      <c r="B4" s="95" t="s">
        <v>418</v>
      </c>
      <c r="C4" s="95" t="s">
        <v>419</v>
      </c>
      <c r="D4" s="95" t="s">
        <v>31</v>
      </c>
      <c r="E4" s="95">
        <v>19</v>
      </c>
      <c r="F4" s="95">
        <v>190</v>
      </c>
      <c r="G4" s="95">
        <v>3610</v>
      </c>
      <c r="H4" s="44"/>
      <c r="I4" s="44"/>
      <c r="J4" s="44"/>
      <c r="K4" s="44"/>
      <c r="L4" s="44"/>
      <c r="M4" s="44"/>
      <c r="N4" s="44"/>
      <c r="O4" s="44"/>
    </row>
    <row r="5" s="1" customFormat="1" ht="35" customHeight="1" spans="1:15">
      <c r="A5" s="21">
        <v>3</v>
      </c>
      <c r="B5" s="95" t="s">
        <v>420</v>
      </c>
      <c r="C5" s="95" t="s">
        <v>421</v>
      </c>
      <c r="D5" s="95" t="s">
        <v>31</v>
      </c>
      <c r="E5" s="95">
        <v>12</v>
      </c>
      <c r="F5" s="95">
        <v>475</v>
      </c>
      <c r="G5" s="95">
        <v>5700</v>
      </c>
      <c r="H5" s="44"/>
      <c r="I5" s="44"/>
      <c r="J5" s="44"/>
      <c r="K5" s="44"/>
      <c r="L5" s="44"/>
      <c r="M5" s="44"/>
      <c r="N5" s="44"/>
      <c r="O5" s="44"/>
    </row>
    <row r="6" s="1" customFormat="1" ht="35" customHeight="1" spans="1:15">
      <c r="A6" s="21">
        <v>4</v>
      </c>
      <c r="B6" s="95" t="s">
        <v>422</v>
      </c>
      <c r="C6" s="95" t="s">
        <v>423</v>
      </c>
      <c r="D6" s="95" t="s">
        <v>31</v>
      </c>
      <c r="E6" s="95">
        <v>12</v>
      </c>
      <c r="F6" s="95">
        <v>520</v>
      </c>
      <c r="G6" s="95">
        <v>6240</v>
      </c>
      <c r="H6" s="44"/>
      <c r="I6" s="44"/>
      <c r="J6" s="44"/>
      <c r="K6" s="44"/>
      <c r="L6" s="44"/>
      <c r="M6" s="44"/>
      <c r="N6" s="44"/>
      <c r="O6" s="44"/>
    </row>
    <row r="7" s="1" customFormat="1" ht="14.25" spans="1:15">
      <c r="A7" s="21">
        <v>5</v>
      </c>
      <c r="B7" s="95" t="s">
        <v>424</v>
      </c>
      <c r="C7" s="95" t="s">
        <v>425</v>
      </c>
      <c r="D7" s="95" t="s">
        <v>31</v>
      </c>
      <c r="E7" s="95">
        <v>14</v>
      </c>
      <c r="F7" s="95">
        <v>255</v>
      </c>
      <c r="G7" s="95">
        <v>3570</v>
      </c>
      <c r="H7" s="44"/>
      <c r="I7" s="44"/>
      <c r="J7" s="44"/>
      <c r="K7" s="44"/>
      <c r="L7" s="44"/>
      <c r="M7" s="44"/>
      <c r="N7" s="44"/>
      <c r="O7" s="44"/>
    </row>
    <row r="8" s="1" customFormat="1" ht="27" customHeight="1" spans="1:15">
      <c r="A8" s="21">
        <v>6</v>
      </c>
      <c r="B8" s="95" t="s">
        <v>426</v>
      </c>
      <c r="C8" s="95" t="s">
        <v>427</v>
      </c>
      <c r="D8" s="95" t="s">
        <v>31</v>
      </c>
      <c r="E8" s="95">
        <v>5</v>
      </c>
      <c r="F8" s="95">
        <v>80</v>
      </c>
      <c r="G8" s="95">
        <v>400</v>
      </c>
      <c r="H8" s="44"/>
      <c r="I8" s="44"/>
      <c r="J8" s="44"/>
      <c r="K8" s="44"/>
      <c r="L8" s="44"/>
      <c r="M8" s="44"/>
      <c r="N8" s="44"/>
      <c r="O8" s="44"/>
    </row>
    <row r="9" s="1" customFormat="1" ht="30" customHeight="1" spans="1:15">
      <c r="A9" s="21">
        <v>7</v>
      </c>
      <c r="B9" s="95" t="s">
        <v>426</v>
      </c>
      <c r="C9" s="95" t="s">
        <v>428</v>
      </c>
      <c r="D9" s="95" t="s">
        <v>31</v>
      </c>
      <c r="E9" s="95">
        <v>5</v>
      </c>
      <c r="F9" s="95">
        <v>122</v>
      </c>
      <c r="G9" s="95">
        <v>610</v>
      </c>
      <c r="H9" s="44"/>
      <c r="I9" s="44"/>
      <c r="J9" s="44"/>
      <c r="K9" s="44"/>
      <c r="L9" s="44"/>
      <c r="M9" s="44"/>
      <c r="N9" s="44"/>
      <c r="O9" s="44"/>
    </row>
    <row r="10" s="1" customFormat="1" ht="26" customHeight="1" spans="1:15">
      <c r="A10" s="21">
        <v>8</v>
      </c>
      <c r="B10" s="95" t="s">
        <v>426</v>
      </c>
      <c r="C10" s="95" t="s">
        <v>429</v>
      </c>
      <c r="D10" s="95" t="s">
        <v>31</v>
      </c>
      <c r="E10" s="95">
        <v>5</v>
      </c>
      <c r="F10" s="95">
        <v>158</v>
      </c>
      <c r="G10" s="95">
        <v>790</v>
      </c>
      <c r="H10" s="44"/>
      <c r="I10" s="44"/>
      <c r="J10" s="44"/>
      <c r="K10" s="44"/>
      <c r="L10" s="44"/>
      <c r="M10" s="44"/>
      <c r="N10" s="44"/>
      <c r="O10" s="44"/>
    </row>
    <row r="11" s="1" customFormat="1" ht="28" customHeight="1" spans="1:15">
      <c r="A11" s="21">
        <v>9</v>
      </c>
      <c r="B11" s="95" t="s">
        <v>426</v>
      </c>
      <c r="C11" s="95" t="s">
        <v>430</v>
      </c>
      <c r="D11" s="95" t="s">
        <v>31</v>
      </c>
      <c r="E11" s="95">
        <v>5</v>
      </c>
      <c r="F11" s="95">
        <v>170</v>
      </c>
      <c r="G11" s="95">
        <v>850</v>
      </c>
      <c r="H11" s="44"/>
      <c r="I11" s="44"/>
      <c r="J11" s="44"/>
      <c r="K11" s="44"/>
      <c r="L11" s="44"/>
      <c r="M11" s="44"/>
      <c r="N11" s="44"/>
      <c r="O11" s="44"/>
    </row>
    <row r="12" s="1" customFormat="1" ht="35" customHeight="1" spans="1:15">
      <c r="A12" s="21">
        <v>10</v>
      </c>
      <c r="B12" s="95" t="s">
        <v>431</v>
      </c>
      <c r="C12" s="95" t="s">
        <v>432</v>
      </c>
      <c r="D12" s="95" t="s">
        <v>23</v>
      </c>
      <c r="E12" s="95">
        <v>18</v>
      </c>
      <c r="F12" s="95">
        <v>30</v>
      </c>
      <c r="G12" s="95">
        <v>540</v>
      </c>
      <c r="H12" s="44"/>
      <c r="I12" s="44"/>
      <c r="J12" s="44"/>
      <c r="K12" s="44"/>
      <c r="L12" s="44"/>
      <c r="M12" s="44"/>
      <c r="N12" s="44"/>
      <c r="O12" s="44"/>
    </row>
    <row r="13" s="1" customFormat="1" ht="47" customHeight="1" spans="1:15">
      <c r="A13" s="21">
        <v>11</v>
      </c>
      <c r="B13" s="95" t="s">
        <v>433</v>
      </c>
      <c r="C13" s="95" t="s">
        <v>434</v>
      </c>
      <c r="D13" s="95" t="s">
        <v>64</v>
      </c>
      <c r="E13" s="95">
        <v>10</v>
      </c>
      <c r="F13" s="95">
        <v>190</v>
      </c>
      <c r="G13" s="95">
        <v>1900</v>
      </c>
      <c r="H13" s="44"/>
      <c r="I13" s="44"/>
      <c r="J13" s="44"/>
      <c r="K13" s="44"/>
      <c r="L13" s="44"/>
      <c r="M13" s="44"/>
      <c r="N13" s="44"/>
      <c r="O13" s="44"/>
    </row>
    <row r="14" s="1" customFormat="1" ht="35" customHeight="1" spans="1:15">
      <c r="A14" s="21">
        <v>12</v>
      </c>
      <c r="B14" s="95" t="s">
        <v>433</v>
      </c>
      <c r="C14" s="95" t="s">
        <v>435</v>
      </c>
      <c r="D14" s="95" t="s">
        <v>64</v>
      </c>
      <c r="E14" s="95">
        <v>10</v>
      </c>
      <c r="F14" s="95">
        <v>190</v>
      </c>
      <c r="G14" s="95">
        <v>1900</v>
      </c>
      <c r="H14" s="44"/>
      <c r="I14" s="44"/>
      <c r="J14" s="44"/>
      <c r="K14" s="44"/>
      <c r="L14" s="44"/>
      <c r="M14" s="44"/>
      <c r="N14" s="44"/>
      <c r="O14" s="44"/>
    </row>
    <row r="15" s="1" customFormat="1" ht="24" customHeight="1" spans="1:15">
      <c r="A15" s="21">
        <v>13</v>
      </c>
      <c r="B15" s="95" t="s">
        <v>436</v>
      </c>
      <c r="C15" s="95" t="s">
        <v>437</v>
      </c>
      <c r="D15" s="95"/>
      <c r="E15" s="95">
        <v>2</v>
      </c>
      <c r="F15" s="95">
        <v>280</v>
      </c>
      <c r="G15" s="95">
        <v>560</v>
      </c>
      <c r="H15" s="44"/>
      <c r="I15" s="44"/>
      <c r="J15" s="44"/>
      <c r="K15" s="44"/>
      <c r="L15" s="44"/>
      <c r="M15" s="44"/>
      <c r="N15" s="44"/>
      <c r="O15" s="44"/>
    </row>
    <row r="16" s="1" customFormat="1" ht="25" customHeight="1" spans="1:15">
      <c r="A16" s="21">
        <v>14</v>
      </c>
      <c r="B16" s="95" t="s">
        <v>438</v>
      </c>
      <c r="C16" s="14" t="s">
        <v>439</v>
      </c>
      <c r="D16" s="27" t="s">
        <v>290</v>
      </c>
      <c r="E16" s="95">
        <v>2</v>
      </c>
      <c r="F16" s="79">
        <v>40</v>
      </c>
      <c r="G16" s="95">
        <v>80</v>
      </c>
      <c r="H16" s="44"/>
      <c r="I16" s="44"/>
      <c r="J16" s="44"/>
      <c r="K16" s="44"/>
      <c r="L16" s="44"/>
      <c r="M16" s="44"/>
      <c r="N16" s="44"/>
      <c r="O16" s="44"/>
    </row>
    <row r="17" s="1" customFormat="1" ht="26" customHeight="1" spans="1:15">
      <c r="A17" s="21">
        <v>15</v>
      </c>
      <c r="B17" s="96" t="s">
        <v>440</v>
      </c>
      <c r="C17" s="97" t="s">
        <v>432</v>
      </c>
      <c r="D17" s="55" t="s">
        <v>31</v>
      </c>
      <c r="E17" s="95">
        <v>4</v>
      </c>
      <c r="F17" s="98">
        <v>70</v>
      </c>
      <c r="G17" s="95">
        <v>280</v>
      </c>
      <c r="H17" s="44"/>
      <c r="I17" s="44"/>
      <c r="J17" s="44"/>
      <c r="K17" s="44"/>
      <c r="L17" s="44"/>
      <c r="M17" s="44"/>
      <c r="N17" s="44"/>
      <c r="O17" s="44"/>
    </row>
    <row r="18" s="1" customFormat="1" ht="35" customHeight="1" spans="1:15">
      <c r="A18" s="21">
        <v>16</v>
      </c>
      <c r="B18" s="95" t="s">
        <v>441</v>
      </c>
      <c r="C18" s="97"/>
      <c r="D18" s="99" t="s">
        <v>442</v>
      </c>
      <c r="E18" s="95">
        <v>5</v>
      </c>
      <c r="F18" s="100">
        <v>2000</v>
      </c>
      <c r="G18" s="95">
        <v>10000</v>
      </c>
      <c r="H18" s="44"/>
      <c r="I18" s="44"/>
      <c r="J18" s="44"/>
      <c r="K18" s="44"/>
      <c r="L18" s="44"/>
      <c r="M18" s="44"/>
      <c r="N18" s="44"/>
      <c r="O18" s="44"/>
    </row>
    <row r="19" s="1" customFormat="1" ht="29" customHeight="1" spans="1:15">
      <c r="A19" s="21">
        <v>17</v>
      </c>
      <c r="B19" s="95" t="s">
        <v>443</v>
      </c>
      <c r="C19" s="97"/>
      <c r="D19" s="99" t="s">
        <v>403</v>
      </c>
      <c r="E19" s="95">
        <v>3</v>
      </c>
      <c r="F19" s="100">
        <v>400</v>
      </c>
      <c r="G19" s="95">
        <v>1200</v>
      </c>
      <c r="H19" s="44"/>
      <c r="I19" s="44"/>
      <c r="J19" s="44"/>
      <c r="K19" s="44"/>
      <c r="L19" s="44"/>
      <c r="M19" s="44"/>
      <c r="N19" s="44"/>
      <c r="O19" s="44"/>
    </row>
    <row r="20" ht="35" customHeight="1" spans="1:15">
      <c r="A20" s="60"/>
      <c r="B20" s="101" t="s">
        <v>414</v>
      </c>
      <c r="C20" s="60"/>
      <c r="D20" s="60"/>
      <c r="E20" s="60"/>
      <c r="F20" s="60"/>
      <c r="G20" s="60">
        <v>39460</v>
      </c>
      <c r="H20" s="44"/>
      <c r="I20" s="44"/>
      <c r="J20" s="44"/>
      <c r="K20" s="44"/>
      <c r="L20" s="44"/>
      <c r="M20" s="44"/>
      <c r="N20" s="44"/>
      <c r="O20" s="44"/>
    </row>
  </sheetData>
  <mergeCells count="1">
    <mergeCell ref="A1:G1"/>
  </mergeCells>
  <pageMargins left="0.751388888888889" right="0.751388888888889" top="1" bottom="1" header="0.5" footer="0.5"/>
  <pageSetup paperSize="9" scale="94"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办公及装扮">
    <pageSetUpPr fitToPage="1"/>
  </sheetPr>
  <dimension ref="A1:AH63"/>
  <sheetViews>
    <sheetView workbookViewId="0">
      <pane ySplit="2" topLeftCell="A3" activePane="bottomLeft" state="frozen"/>
      <selection/>
      <selection pane="bottomLeft" activeCell="A58" sqref="$A58:$XFD58"/>
    </sheetView>
  </sheetViews>
  <sheetFormatPr defaultColWidth="9" defaultRowHeight="23.1" customHeight="1"/>
  <cols>
    <col min="1" max="1" width="6.375" style="8"/>
    <col min="2" max="2" width="17.75" style="61"/>
    <col min="3" max="3" width="19.7833333333333" style="61" customWidth="1"/>
    <col min="4" max="4" width="7.75" style="61"/>
    <col min="5" max="5" width="8.625" style="8"/>
    <col min="6" max="6" width="8" style="8"/>
    <col min="7" max="8" width="7.75" style="8"/>
    <col min="9" max="9" width="9.375" style="8"/>
    <col min="10" max="10" width="14.5" style="8" customWidth="1"/>
    <col min="11" max="11" width="24.625" style="8" customWidth="1"/>
    <col min="12" max="12" width="8.375" style="8" customWidth="1"/>
    <col min="13" max="15" width="7.75" style="8" customWidth="1"/>
    <col min="16" max="16" width="12.375" style="8"/>
    <col min="17" max="17" width="11.125" style="62" customWidth="1"/>
    <col min="18" max="18" width="9" style="8" customWidth="1"/>
    <col min="19" max="23" width="8.625" style="8" customWidth="1"/>
    <col min="24" max="34" width="9" style="8"/>
  </cols>
  <sheetData>
    <row r="1" s="8" customFormat="1" ht="36.75" customHeight="1" spans="1:23">
      <c r="A1" s="34" t="s">
        <v>444</v>
      </c>
      <c r="B1" s="9"/>
      <c r="C1" s="9"/>
      <c r="D1" s="9"/>
      <c r="E1" s="9"/>
      <c r="F1" s="9"/>
      <c r="G1" s="9"/>
      <c r="H1" s="9"/>
      <c r="I1" s="9"/>
      <c r="J1" s="9"/>
      <c r="K1" s="9"/>
      <c r="L1" s="9"/>
      <c r="M1" s="9"/>
      <c r="N1" s="9"/>
      <c r="O1" s="9"/>
      <c r="P1" s="9"/>
      <c r="Q1" s="63"/>
      <c r="R1" s="34" t="s">
        <v>445</v>
      </c>
      <c r="S1" s="9"/>
      <c r="T1" s="9"/>
      <c r="U1" s="9"/>
      <c r="V1" s="9"/>
      <c r="W1" s="9"/>
    </row>
    <row r="2" s="8" customFormat="1" ht="35" customHeight="1" spans="1:23">
      <c r="A2" s="6" t="s">
        <v>1</v>
      </c>
      <c r="B2" s="64" t="s">
        <v>2</v>
      </c>
      <c r="C2" s="64" t="s">
        <v>3</v>
      </c>
      <c r="D2" s="64" t="s">
        <v>4</v>
      </c>
      <c r="E2" s="6" t="s">
        <v>5</v>
      </c>
      <c r="F2" s="6" t="s">
        <v>6</v>
      </c>
      <c r="G2" s="6" t="s">
        <v>7</v>
      </c>
      <c r="H2" s="11" t="s">
        <v>8</v>
      </c>
      <c r="I2" s="11" t="s">
        <v>9</v>
      </c>
      <c r="J2" s="12" t="s">
        <v>10</v>
      </c>
      <c r="K2" s="13" t="s">
        <v>11</v>
      </c>
      <c r="L2" s="14" t="s">
        <v>12</v>
      </c>
      <c r="M2" s="6" t="s">
        <v>13</v>
      </c>
      <c r="N2" s="6" t="s">
        <v>14</v>
      </c>
      <c r="O2" s="6" t="s">
        <v>15</v>
      </c>
      <c r="P2" s="14" t="s">
        <v>17</v>
      </c>
      <c r="Q2" s="65" t="s">
        <v>18</v>
      </c>
      <c r="R2" s="17" t="s">
        <v>19</v>
      </c>
      <c r="S2" s="14" t="s">
        <v>12</v>
      </c>
      <c r="T2" s="6" t="s">
        <v>13</v>
      </c>
      <c r="U2" s="6" t="s">
        <v>14</v>
      </c>
      <c r="V2" s="6" t="s">
        <v>15</v>
      </c>
      <c r="W2" s="6" t="s">
        <v>20</v>
      </c>
    </row>
    <row r="3" s="8" customFormat="1" ht="35" customHeight="1" spans="1:23">
      <c r="A3" s="66">
        <v>1</v>
      </c>
      <c r="B3" s="67" t="s">
        <v>446</v>
      </c>
      <c r="C3" s="68" t="s">
        <v>447</v>
      </c>
      <c r="D3" s="68" t="s">
        <v>31</v>
      </c>
      <c r="E3" s="68">
        <f t="shared" ref="E3:E29" si="0">R3</f>
        <v>30</v>
      </c>
      <c r="F3" s="66">
        <v>7</v>
      </c>
      <c r="G3" s="66">
        <f t="shared" ref="G3:G29" si="1">F3*R3</f>
        <v>210</v>
      </c>
      <c r="H3" s="66">
        <v>5.5</v>
      </c>
      <c r="I3" s="66">
        <f>H3*E3</f>
        <v>165</v>
      </c>
      <c r="J3" s="19" t="s">
        <v>448</v>
      </c>
      <c r="K3" s="20" t="s">
        <v>25</v>
      </c>
      <c r="L3" s="66">
        <f>S3*F3</f>
        <v>0</v>
      </c>
      <c r="M3" s="66">
        <f>T3*F3</f>
        <v>0</v>
      </c>
      <c r="N3" s="66">
        <f>U3*F3</f>
        <v>70</v>
      </c>
      <c r="O3" s="66">
        <f>V3*F3</f>
        <v>140</v>
      </c>
      <c r="P3" s="69"/>
      <c r="Q3" s="70" t="s">
        <v>449</v>
      </c>
      <c r="R3" s="6">
        <f t="shared" ref="R3:R29" si="2">S3+T3+U3+V3+W3</f>
        <v>30</v>
      </c>
      <c r="S3" s="21">
        <v>0</v>
      </c>
      <c r="T3" s="22"/>
      <c r="U3" s="22">
        <v>10</v>
      </c>
      <c r="V3" s="71">
        <v>20</v>
      </c>
      <c r="W3" s="6"/>
    </row>
    <row r="4" s="8" customFormat="1" ht="35" customHeight="1" spans="1:23">
      <c r="A4" s="66">
        <v>2</v>
      </c>
      <c r="B4" s="72" t="s">
        <v>446</v>
      </c>
      <c r="C4" s="68" t="s">
        <v>450</v>
      </c>
      <c r="D4" s="68" t="s">
        <v>31</v>
      </c>
      <c r="E4" s="68">
        <f t="shared" si="0"/>
        <v>70</v>
      </c>
      <c r="F4" s="66">
        <v>11</v>
      </c>
      <c r="G4" s="66">
        <f t="shared" si="1"/>
        <v>770</v>
      </c>
      <c r="H4" s="66">
        <v>7</v>
      </c>
      <c r="I4" s="66">
        <f t="shared" ref="I4:I35" si="3">H4*E4</f>
        <v>490</v>
      </c>
      <c r="J4" s="19" t="s">
        <v>451</v>
      </c>
      <c r="K4" s="20" t="s">
        <v>165</v>
      </c>
      <c r="L4" s="66">
        <f t="shared" ref="L4:L54" si="4">S4*F4</f>
        <v>330</v>
      </c>
      <c r="M4" s="66">
        <f t="shared" ref="M4:M54" si="5">T4*F4</f>
        <v>110</v>
      </c>
      <c r="N4" s="66">
        <f t="shared" ref="N4:N54" si="6">U4*F4</f>
        <v>110</v>
      </c>
      <c r="O4" s="66">
        <f t="shared" ref="O4:O54" si="7">V4*F4</f>
        <v>220</v>
      </c>
      <c r="P4" s="69"/>
      <c r="Q4" s="70" t="s">
        <v>449</v>
      </c>
      <c r="R4" s="6">
        <f t="shared" si="2"/>
        <v>70</v>
      </c>
      <c r="S4" s="21">
        <v>30</v>
      </c>
      <c r="T4" s="22">
        <v>10</v>
      </c>
      <c r="U4" s="22">
        <v>10</v>
      </c>
      <c r="V4" s="71">
        <v>20</v>
      </c>
      <c r="W4" s="6"/>
    </row>
    <row r="5" s="8" customFormat="1" ht="35" customHeight="1" spans="1:23">
      <c r="A5" s="66">
        <v>3</v>
      </c>
      <c r="B5" s="72" t="s">
        <v>452</v>
      </c>
      <c r="C5" s="68" t="s">
        <v>453</v>
      </c>
      <c r="D5" s="68" t="s">
        <v>31</v>
      </c>
      <c r="E5" s="68">
        <f t="shared" si="0"/>
        <v>70</v>
      </c>
      <c r="F5" s="66">
        <v>2</v>
      </c>
      <c r="G5" s="66">
        <f t="shared" si="1"/>
        <v>140</v>
      </c>
      <c r="H5" s="66">
        <v>2.2</v>
      </c>
      <c r="I5" s="66">
        <f t="shared" si="3"/>
        <v>154</v>
      </c>
      <c r="J5" s="73" t="s">
        <v>454</v>
      </c>
      <c r="K5" s="20" t="s">
        <v>125</v>
      </c>
      <c r="L5" s="66">
        <f t="shared" si="4"/>
        <v>40</v>
      </c>
      <c r="M5" s="66">
        <f t="shared" si="5"/>
        <v>40</v>
      </c>
      <c r="N5" s="66">
        <f t="shared" si="6"/>
        <v>20</v>
      </c>
      <c r="O5" s="66">
        <f t="shared" si="7"/>
        <v>40</v>
      </c>
      <c r="P5" s="69"/>
      <c r="Q5" s="70" t="s">
        <v>449</v>
      </c>
      <c r="R5" s="6">
        <f t="shared" si="2"/>
        <v>70</v>
      </c>
      <c r="S5" s="21">
        <v>20</v>
      </c>
      <c r="T5" s="22">
        <v>20</v>
      </c>
      <c r="U5" s="22">
        <v>10</v>
      </c>
      <c r="V5" s="71">
        <v>20</v>
      </c>
      <c r="W5" s="6"/>
    </row>
    <row r="6" s="8" customFormat="1" ht="35" customHeight="1" spans="1:23">
      <c r="A6" s="66">
        <v>4</v>
      </c>
      <c r="B6" s="72" t="s">
        <v>455</v>
      </c>
      <c r="C6" s="68" t="s">
        <v>456</v>
      </c>
      <c r="D6" s="68" t="s">
        <v>23</v>
      </c>
      <c r="E6" s="68">
        <f t="shared" si="0"/>
        <v>4</v>
      </c>
      <c r="F6" s="66">
        <v>16</v>
      </c>
      <c r="G6" s="66">
        <f t="shared" si="1"/>
        <v>64</v>
      </c>
      <c r="H6" s="66">
        <v>20</v>
      </c>
      <c r="I6" s="66">
        <f t="shared" si="3"/>
        <v>80</v>
      </c>
      <c r="J6" s="19" t="s">
        <v>457</v>
      </c>
      <c r="K6" s="20" t="s">
        <v>25</v>
      </c>
      <c r="L6" s="66">
        <f t="shared" si="4"/>
        <v>32</v>
      </c>
      <c r="M6" s="66">
        <f t="shared" si="5"/>
        <v>0</v>
      </c>
      <c r="N6" s="66">
        <f t="shared" si="6"/>
        <v>16</v>
      </c>
      <c r="O6" s="66">
        <f t="shared" si="7"/>
        <v>16</v>
      </c>
      <c r="P6" s="69"/>
      <c r="Q6" s="70" t="s">
        <v>449</v>
      </c>
      <c r="R6" s="6">
        <f t="shared" si="2"/>
        <v>4</v>
      </c>
      <c r="S6" s="21">
        <v>2</v>
      </c>
      <c r="T6" s="22"/>
      <c r="U6" s="22">
        <v>1</v>
      </c>
      <c r="V6" s="71">
        <v>1</v>
      </c>
      <c r="W6" s="6"/>
    </row>
    <row r="7" s="8" customFormat="1" ht="35" customHeight="1" spans="1:23">
      <c r="A7" s="66">
        <v>5</v>
      </c>
      <c r="B7" s="72" t="s">
        <v>458</v>
      </c>
      <c r="C7" s="68" t="s">
        <v>459</v>
      </c>
      <c r="D7" s="68" t="s">
        <v>145</v>
      </c>
      <c r="E7" s="68">
        <f t="shared" si="0"/>
        <v>27</v>
      </c>
      <c r="F7" s="66">
        <v>165</v>
      </c>
      <c r="G7" s="66">
        <f t="shared" si="1"/>
        <v>4455</v>
      </c>
      <c r="H7" s="66">
        <v>150</v>
      </c>
      <c r="I7" s="66">
        <f t="shared" si="3"/>
        <v>4050</v>
      </c>
      <c r="J7" s="19" t="s">
        <v>460</v>
      </c>
      <c r="K7" s="20" t="s">
        <v>461</v>
      </c>
      <c r="L7" s="66">
        <f t="shared" si="4"/>
        <v>1320</v>
      </c>
      <c r="M7" s="66">
        <f t="shared" si="5"/>
        <v>990</v>
      </c>
      <c r="N7" s="66">
        <f t="shared" si="6"/>
        <v>825</v>
      </c>
      <c r="O7" s="66">
        <f t="shared" si="7"/>
        <v>1320</v>
      </c>
      <c r="P7" s="69"/>
      <c r="Q7" s="70" t="s">
        <v>462</v>
      </c>
      <c r="R7" s="6">
        <f t="shared" si="2"/>
        <v>27</v>
      </c>
      <c r="S7" s="21">
        <v>8</v>
      </c>
      <c r="T7" s="22">
        <v>6</v>
      </c>
      <c r="U7" s="22">
        <v>5</v>
      </c>
      <c r="V7" s="71">
        <v>8</v>
      </c>
      <c r="W7" s="6"/>
    </row>
    <row r="8" s="8" customFormat="1" ht="35" customHeight="1" spans="1:23">
      <c r="A8" s="66">
        <v>6</v>
      </c>
      <c r="B8" s="72" t="s">
        <v>463</v>
      </c>
      <c r="C8" s="68" t="s">
        <v>464</v>
      </c>
      <c r="D8" s="68" t="s">
        <v>184</v>
      </c>
      <c r="E8" s="68">
        <f t="shared" si="0"/>
        <v>85</v>
      </c>
      <c r="F8" s="66">
        <v>11</v>
      </c>
      <c r="G8" s="66">
        <f t="shared" si="1"/>
        <v>935</v>
      </c>
      <c r="H8" s="66">
        <v>8.5</v>
      </c>
      <c r="I8" s="66">
        <f t="shared" si="3"/>
        <v>722.5</v>
      </c>
      <c r="J8" s="59" t="s">
        <v>465</v>
      </c>
      <c r="K8" s="20" t="s">
        <v>51</v>
      </c>
      <c r="L8" s="66">
        <f t="shared" si="4"/>
        <v>550</v>
      </c>
      <c r="M8" s="66">
        <f t="shared" si="5"/>
        <v>110</v>
      </c>
      <c r="N8" s="66">
        <f t="shared" si="6"/>
        <v>55</v>
      </c>
      <c r="O8" s="66">
        <f t="shared" si="7"/>
        <v>220</v>
      </c>
      <c r="P8" s="69"/>
      <c r="Q8" s="70" t="s">
        <v>466</v>
      </c>
      <c r="R8" s="6">
        <f t="shared" si="2"/>
        <v>85</v>
      </c>
      <c r="S8" s="21">
        <v>50</v>
      </c>
      <c r="T8" s="22">
        <v>10</v>
      </c>
      <c r="U8" s="22">
        <v>5</v>
      </c>
      <c r="V8" s="71">
        <v>20</v>
      </c>
      <c r="W8" s="6"/>
    </row>
    <row r="9" s="8" customFormat="1" ht="35" customHeight="1" spans="1:23">
      <c r="A9" s="66">
        <v>7</v>
      </c>
      <c r="B9" s="72" t="s">
        <v>467</v>
      </c>
      <c r="C9" s="68"/>
      <c r="D9" s="68" t="s">
        <v>31</v>
      </c>
      <c r="E9" s="68">
        <f t="shared" si="0"/>
        <v>2</v>
      </c>
      <c r="F9" s="66">
        <v>15</v>
      </c>
      <c r="G9" s="66">
        <f t="shared" si="1"/>
        <v>30</v>
      </c>
      <c r="H9" s="66">
        <v>5.5</v>
      </c>
      <c r="I9" s="66">
        <f t="shared" si="3"/>
        <v>11</v>
      </c>
      <c r="J9" s="19" t="s">
        <v>468</v>
      </c>
      <c r="K9" s="20" t="s">
        <v>165</v>
      </c>
      <c r="L9" s="66">
        <f t="shared" si="4"/>
        <v>0</v>
      </c>
      <c r="M9" s="66">
        <f t="shared" si="5"/>
        <v>30</v>
      </c>
      <c r="N9" s="66">
        <f t="shared" si="6"/>
        <v>0</v>
      </c>
      <c r="O9" s="66">
        <f t="shared" si="7"/>
        <v>0</v>
      </c>
      <c r="P9" s="69"/>
      <c r="Q9" s="70" t="s">
        <v>466</v>
      </c>
      <c r="R9" s="6">
        <f t="shared" si="2"/>
        <v>2</v>
      </c>
      <c r="S9" s="21">
        <v>0</v>
      </c>
      <c r="T9" s="22">
        <v>2</v>
      </c>
      <c r="U9" s="6"/>
      <c r="V9" s="74"/>
      <c r="W9" s="6"/>
    </row>
    <row r="10" s="8" customFormat="1" ht="35" customHeight="1" spans="1:23">
      <c r="A10" s="66">
        <v>8</v>
      </c>
      <c r="B10" s="72" t="s">
        <v>469</v>
      </c>
      <c r="C10" s="68" t="s">
        <v>470</v>
      </c>
      <c r="D10" s="68" t="s">
        <v>31</v>
      </c>
      <c r="E10" s="68">
        <f t="shared" si="0"/>
        <v>40</v>
      </c>
      <c r="F10" s="66">
        <v>1.5</v>
      </c>
      <c r="G10" s="66">
        <f t="shared" si="1"/>
        <v>60</v>
      </c>
      <c r="H10" s="66">
        <v>1.5</v>
      </c>
      <c r="I10" s="66">
        <f t="shared" si="3"/>
        <v>60</v>
      </c>
      <c r="J10" s="59" t="s">
        <v>471</v>
      </c>
      <c r="K10" s="20" t="s">
        <v>165</v>
      </c>
      <c r="L10" s="66">
        <f t="shared" si="4"/>
        <v>15</v>
      </c>
      <c r="M10" s="66">
        <f t="shared" si="5"/>
        <v>0</v>
      </c>
      <c r="N10" s="66">
        <f t="shared" si="6"/>
        <v>15</v>
      </c>
      <c r="O10" s="66">
        <f t="shared" si="7"/>
        <v>30</v>
      </c>
      <c r="P10" s="69"/>
      <c r="Q10" s="70" t="s">
        <v>466</v>
      </c>
      <c r="R10" s="6">
        <f t="shared" si="2"/>
        <v>40</v>
      </c>
      <c r="S10" s="21">
        <v>10</v>
      </c>
      <c r="T10" s="22"/>
      <c r="U10" s="22">
        <v>10</v>
      </c>
      <c r="V10" s="71">
        <v>20</v>
      </c>
      <c r="W10" s="6"/>
    </row>
    <row r="11" s="8" customFormat="1" ht="35" customHeight="1" spans="1:23">
      <c r="A11" s="66">
        <v>9</v>
      </c>
      <c r="B11" s="72" t="s">
        <v>472</v>
      </c>
      <c r="C11" s="68" t="s">
        <v>473</v>
      </c>
      <c r="D11" s="68" t="s">
        <v>31</v>
      </c>
      <c r="E11" s="68">
        <f t="shared" si="0"/>
        <v>7</v>
      </c>
      <c r="F11" s="66">
        <v>89</v>
      </c>
      <c r="G11" s="66">
        <f t="shared" si="1"/>
        <v>623</v>
      </c>
      <c r="H11" s="66">
        <v>47</v>
      </c>
      <c r="I11" s="66">
        <f t="shared" si="3"/>
        <v>329</v>
      </c>
      <c r="J11" s="19" t="s">
        <v>474</v>
      </c>
      <c r="K11" s="20" t="s">
        <v>25</v>
      </c>
      <c r="L11" s="66">
        <f t="shared" si="4"/>
        <v>445</v>
      </c>
      <c r="M11" s="66">
        <f t="shared" si="5"/>
        <v>0</v>
      </c>
      <c r="N11" s="66">
        <f t="shared" si="6"/>
        <v>0</v>
      </c>
      <c r="O11" s="66">
        <f t="shared" si="7"/>
        <v>178</v>
      </c>
      <c r="P11" s="69"/>
      <c r="Q11" s="70" t="s">
        <v>475</v>
      </c>
      <c r="R11" s="6">
        <f t="shared" si="2"/>
        <v>7</v>
      </c>
      <c r="S11" s="21">
        <v>5</v>
      </c>
      <c r="T11" s="22"/>
      <c r="U11" s="6"/>
      <c r="V11" s="71">
        <v>2</v>
      </c>
      <c r="W11" s="6"/>
    </row>
    <row r="12" s="8" customFormat="1" ht="35" customHeight="1" spans="1:23">
      <c r="A12" s="66">
        <v>10</v>
      </c>
      <c r="B12" s="72" t="s">
        <v>476</v>
      </c>
      <c r="C12" s="68" t="s">
        <v>477</v>
      </c>
      <c r="D12" s="68" t="s">
        <v>31</v>
      </c>
      <c r="E12" s="68">
        <f t="shared" si="0"/>
        <v>13</v>
      </c>
      <c r="F12" s="66">
        <v>312</v>
      </c>
      <c r="G12" s="66">
        <f t="shared" si="1"/>
        <v>4056</v>
      </c>
      <c r="H12" s="66">
        <v>329</v>
      </c>
      <c r="I12" s="66">
        <f t="shared" si="3"/>
        <v>4277</v>
      </c>
      <c r="J12" s="19" t="s">
        <v>478</v>
      </c>
      <c r="K12" s="20" t="s">
        <v>25</v>
      </c>
      <c r="L12" s="66">
        <f t="shared" si="4"/>
        <v>2496</v>
      </c>
      <c r="M12" s="66">
        <f t="shared" si="5"/>
        <v>0</v>
      </c>
      <c r="N12" s="66">
        <f t="shared" si="6"/>
        <v>0</v>
      </c>
      <c r="O12" s="66">
        <f t="shared" si="7"/>
        <v>1560</v>
      </c>
      <c r="P12" s="69"/>
      <c r="Q12" s="70" t="s">
        <v>475</v>
      </c>
      <c r="R12" s="6">
        <f t="shared" si="2"/>
        <v>13</v>
      </c>
      <c r="S12" s="21">
        <v>8</v>
      </c>
      <c r="T12" s="6"/>
      <c r="U12" s="6"/>
      <c r="V12" s="71">
        <v>5</v>
      </c>
      <c r="W12" s="6"/>
    </row>
    <row r="13" s="8" customFormat="1" ht="35" customHeight="1" spans="1:23">
      <c r="A13" s="66">
        <v>11</v>
      </c>
      <c r="B13" s="72" t="s">
        <v>476</v>
      </c>
      <c r="C13" s="68" t="s">
        <v>479</v>
      </c>
      <c r="D13" s="68" t="s">
        <v>31</v>
      </c>
      <c r="E13" s="68">
        <f t="shared" si="0"/>
        <v>6</v>
      </c>
      <c r="F13" s="66">
        <v>312</v>
      </c>
      <c r="G13" s="66">
        <f t="shared" si="1"/>
        <v>1872</v>
      </c>
      <c r="H13" s="66">
        <v>329</v>
      </c>
      <c r="I13" s="66">
        <f t="shared" si="3"/>
        <v>1974</v>
      </c>
      <c r="J13" s="19" t="s">
        <v>478</v>
      </c>
      <c r="K13" s="20" t="s">
        <v>25</v>
      </c>
      <c r="L13" s="66">
        <f t="shared" si="4"/>
        <v>1248</v>
      </c>
      <c r="M13" s="66">
        <f t="shared" si="5"/>
        <v>0</v>
      </c>
      <c r="N13" s="66">
        <f t="shared" si="6"/>
        <v>0</v>
      </c>
      <c r="O13" s="66">
        <f t="shared" si="7"/>
        <v>624</v>
      </c>
      <c r="P13" s="69"/>
      <c r="Q13" s="70" t="s">
        <v>475</v>
      </c>
      <c r="R13" s="6">
        <f t="shared" si="2"/>
        <v>6</v>
      </c>
      <c r="S13" s="21">
        <v>4</v>
      </c>
      <c r="T13" s="6"/>
      <c r="U13" s="6"/>
      <c r="V13" s="71">
        <v>2</v>
      </c>
      <c r="W13" s="6"/>
    </row>
    <row r="14" s="8" customFormat="1" ht="35" customHeight="1" spans="1:23">
      <c r="A14" s="66">
        <v>12</v>
      </c>
      <c r="B14" s="72" t="s">
        <v>476</v>
      </c>
      <c r="C14" s="68" t="s">
        <v>480</v>
      </c>
      <c r="D14" s="68" t="s">
        <v>31</v>
      </c>
      <c r="E14" s="68">
        <f t="shared" si="0"/>
        <v>6</v>
      </c>
      <c r="F14" s="66">
        <v>312</v>
      </c>
      <c r="G14" s="66">
        <f t="shared" si="1"/>
        <v>1872</v>
      </c>
      <c r="H14" s="66">
        <v>329</v>
      </c>
      <c r="I14" s="66">
        <f t="shared" si="3"/>
        <v>1974</v>
      </c>
      <c r="J14" s="19" t="s">
        <v>478</v>
      </c>
      <c r="K14" s="20" t="s">
        <v>25</v>
      </c>
      <c r="L14" s="66">
        <f t="shared" si="4"/>
        <v>1248</v>
      </c>
      <c r="M14" s="66">
        <f t="shared" si="5"/>
        <v>0</v>
      </c>
      <c r="N14" s="66">
        <f t="shared" si="6"/>
        <v>0</v>
      </c>
      <c r="O14" s="66">
        <f t="shared" si="7"/>
        <v>624</v>
      </c>
      <c r="P14" s="69"/>
      <c r="Q14" s="70" t="s">
        <v>475</v>
      </c>
      <c r="R14" s="6">
        <f t="shared" si="2"/>
        <v>6</v>
      </c>
      <c r="S14" s="21">
        <v>4</v>
      </c>
      <c r="T14" s="6"/>
      <c r="U14" s="6"/>
      <c r="V14" s="71">
        <v>2</v>
      </c>
      <c r="W14" s="6"/>
    </row>
    <row r="15" s="8" customFormat="1" ht="35" customHeight="1" spans="1:23">
      <c r="A15" s="66">
        <v>13</v>
      </c>
      <c r="B15" s="72" t="s">
        <v>476</v>
      </c>
      <c r="C15" s="68" t="s">
        <v>481</v>
      </c>
      <c r="D15" s="68" t="s">
        <v>31</v>
      </c>
      <c r="E15" s="68">
        <f t="shared" si="0"/>
        <v>6</v>
      </c>
      <c r="F15" s="66">
        <v>312</v>
      </c>
      <c r="G15" s="66">
        <f t="shared" si="1"/>
        <v>1872</v>
      </c>
      <c r="H15" s="66">
        <v>329</v>
      </c>
      <c r="I15" s="66">
        <f t="shared" si="3"/>
        <v>1974</v>
      </c>
      <c r="J15" s="19" t="s">
        <v>478</v>
      </c>
      <c r="K15" s="20" t="s">
        <v>25</v>
      </c>
      <c r="L15" s="66">
        <f t="shared" si="4"/>
        <v>1248</v>
      </c>
      <c r="M15" s="66">
        <f t="shared" si="5"/>
        <v>0</v>
      </c>
      <c r="N15" s="66">
        <f t="shared" si="6"/>
        <v>0</v>
      </c>
      <c r="O15" s="66">
        <f t="shared" si="7"/>
        <v>624</v>
      </c>
      <c r="P15" s="69"/>
      <c r="Q15" s="70" t="s">
        <v>475</v>
      </c>
      <c r="R15" s="6">
        <f t="shared" si="2"/>
        <v>6</v>
      </c>
      <c r="S15" s="21">
        <v>4</v>
      </c>
      <c r="T15" s="6"/>
      <c r="U15" s="6"/>
      <c r="V15" s="71">
        <v>2</v>
      </c>
      <c r="W15" s="6"/>
    </row>
    <row r="16" s="8" customFormat="1" ht="35" customHeight="1" spans="1:23">
      <c r="A16" s="66">
        <v>14</v>
      </c>
      <c r="B16" s="75" t="s">
        <v>482</v>
      </c>
      <c r="C16" s="75" t="s">
        <v>483</v>
      </c>
      <c r="D16" s="75" t="s">
        <v>31</v>
      </c>
      <c r="E16" s="68">
        <f t="shared" si="0"/>
        <v>5</v>
      </c>
      <c r="F16" s="66">
        <v>108</v>
      </c>
      <c r="G16" s="66">
        <f t="shared" si="1"/>
        <v>540</v>
      </c>
      <c r="H16" s="66">
        <v>249</v>
      </c>
      <c r="I16" s="66">
        <f t="shared" si="3"/>
        <v>1245</v>
      </c>
      <c r="J16" s="19" t="s">
        <v>484</v>
      </c>
      <c r="K16" s="20" t="s">
        <v>125</v>
      </c>
      <c r="L16" s="66">
        <f t="shared" si="4"/>
        <v>0</v>
      </c>
      <c r="M16" s="66">
        <f t="shared" si="5"/>
        <v>0</v>
      </c>
      <c r="N16" s="66">
        <f t="shared" si="6"/>
        <v>540</v>
      </c>
      <c r="O16" s="66">
        <f t="shared" si="7"/>
        <v>0</v>
      </c>
      <c r="P16" s="69"/>
      <c r="Q16" s="70" t="s">
        <v>485</v>
      </c>
      <c r="R16" s="6">
        <f t="shared" si="2"/>
        <v>5</v>
      </c>
      <c r="S16" s="14">
        <v>0</v>
      </c>
      <c r="T16" s="6"/>
      <c r="U16" s="22">
        <v>5</v>
      </c>
      <c r="V16" s="74"/>
      <c r="W16" s="6"/>
    </row>
    <row r="17" s="8" customFormat="1" ht="35" customHeight="1" spans="1:23">
      <c r="A17" s="66">
        <v>15</v>
      </c>
      <c r="B17" s="75" t="s">
        <v>482</v>
      </c>
      <c r="C17" s="75" t="s">
        <v>486</v>
      </c>
      <c r="D17" s="75" t="s">
        <v>31</v>
      </c>
      <c r="E17" s="68">
        <f t="shared" si="0"/>
        <v>13</v>
      </c>
      <c r="F17" s="66">
        <v>80</v>
      </c>
      <c r="G17" s="66">
        <f t="shared" si="1"/>
        <v>1040</v>
      </c>
      <c r="H17" s="66">
        <v>69</v>
      </c>
      <c r="I17" s="66">
        <f t="shared" si="3"/>
        <v>897</v>
      </c>
      <c r="J17" s="19" t="s">
        <v>487</v>
      </c>
      <c r="K17" s="20" t="s">
        <v>25</v>
      </c>
      <c r="L17" s="66">
        <f t="shared" si="4"/>
        <v>0</v>
      </c>
      <c r="M17" s="66">
        <f t="shared" si="5"/>
        <v>800</v>
      </c>
      <c r="N17" s="66">
        <f t="shared" si="6"/>
        <v>240</v>
      </c>
      <c r="O17" s="66">
        <f t="shared" si="7"/>
        <v>0</v>
      </c>
      <c r="P17" s="69"/>
      <c r="Q17" s="70" t="s">
        <v>488</v>
      </c>
      <c r="R17" s="6">
        <f t="shared" si="2"/>
        <v>13</v>
      </c>
      <c r="S17" s="14">
        <v>0</v>
      </c>
      <c r="T17" s="22">
        <v>10</v>
      </c>
      <c r="U17" s="22">
        <v>3</v>
      </c>
      <c r="V17" s="74"/>
      <c r="W17" s="6"/>
    </row>
    <row r="18" s="8" customFormat="1" ht="35" customHeight="1" spans="1:23">
      <c r="A18" s="66">
        <v>16</v>
      </c>
      <c r="B18" s="75" t="s">
        <v>482</v>
      </c>
      <c r="C18" s="75" t="s">
        <v>489</v>
      </c>
      <c r="D18" s="75" t="s">
        <v>31</v>
      </c>
      <c r="E18" s="68">
        <f t="shared" si="0"/>
        <v>10</v>
      </c>
      <c r="F18" s="66">
        <v>125</v>
      </c>
      <c r="G18" s="66">
        <f t="shared" si="1"/>
        <v>1250</v>
      </c>
      <c r="H18" s="66">
        <v>115</v>
      </c>
      <c r="I18" s="66">
        <f t="shared" si="3"/>
        <v>1150</v>
      </c>
      <c r="J18" s="19" t="s">
        <v>490</v>
      </c>
      <c r="K18" s="20" t="s">
        <v>25</v>
      </c>
      <c r="L18" s="66">
        <f t="shared" si="4"/>
        <v>0</v>
      </c>
      <c r="M18" s="66">
        <f t="shared" si="5"/>
        <v>1250</v>
      </c>
      <c r="N18" s="66">
        <f t="shared" si="6"/>
        <v>0</v>
      </c>
      <c r="O18" s="66">
        <f t="shared" si="7"/>
        <v>0</v>
      </c>
      <c r="P18" s="69"/>
      <c r="Q18" s="70" t="s">
        <v>491</v>
      </c>
      <c r="R18" s="6">
        <f t="shared" si="2"/>
        <v>10</v>
      </c>
      <c r="S18" s="14">
        <v>0</v>
      </c>
      <c r="T18" s="22">
        <v>10</v>
      </c>
      <c r="U18" s="6"/>
      <c r="V18" s="74"/>
      <c r="W18" s="6"/>
    </row>
    <row r="19" s="8" customFormat="1" ht="35" customHeight="1" spans="1:23">
      <c r="A19" s="66">
        <v>17</v>
      </c>
      <c r="B19" s="75" t="s">
        <v>492</v>
      </c>
      <c r="C19" s="75"/>
      <c r="D19" s="75" t="s">
        <v>403</v>
      </c>
      <c r="E19" s="68">
        <f t="shared" si="0"/>
        <v>2</v>
      </c>
      <c r="F19" s="66">
        <v>110</v>
      </c>
      <c r="G19" s="66">
        <f t="shared" si="1"/>
        <v>220</v>
      </c>
      <c r="H19" s="66">
        <v>168.75</v>
      </c>
      <c r="I19" s="66">
        <f t="shared" si="3"/>
        <v>337.5</v>
      </c>
      <c r="J19" s="19" t="s">
        <v>493</v>
      </c>
      <c r="K19" s="20" t="s">
        <v>51</v>
      </c>
      <c r="L19" s="66">
        <f t="shared" si="4"/>
        <v>0</v>
      </c>
      <c r="M19" s="66">
        <f t="shared" si="5"/>
        <v>110</v>
      </c>
      <c r="N19" s="66">
        <f t="shared" si="6"/>
        <v>0</v>
      </c>
      <c r="O19" s="66">
        <f t="shared" si="7"/>
        <v>110</v>
      </c>
      <c r="P19" s="69"/>
      <c r="Q19" s="70" t="s">
        <v>494</v>
      </c>
      <c r="R19" s="6">
        <f t="shared" si="2"/>
        <v>2</v>
      </c>
      <c r="S19" s="14"/>
      <c r="T19" s="22">
        <v>1</v>
      </c>
      <c r="U19" s="6"/>
      <c r="V19" s="74">
        <v>1</v>
      </c>
      <c r="W19" s="6"/>
    </row>
    <row r="20" s="8" customFormat="1" ht="35" customHeight="1" spans="1:23">
      <c r="A20" s="66">
        <v>18</v>
      </c>
      <c r="B20" s="72" t="s">
        <v>495</v>
      </c>
      <c r="C20" s="68" t="s">
        <v>496</v>
      </c>
      <c r="D20" s="68" t="s">
        <v>184</v>
      </c>
      <c r="E20" s="68">
        <f t="shared" si="0"/>
        <v>19</v>
      </c>
      <c r="F20" s="66">
        <v>41</v>
      </c>
      <c r="G20" s="66">
        <f t="shared" si="1"/>
        <v>779</v>
      </c>
      <c r="H20" s="66">
        <v>40</v>
      </c>
      <c r="I20" s="66">
        <f t="shared" si="3"/>
        <v>760</v>
      </c>
      <c r="J20" s="19" t="s">
        <v>497</v>
      </c>
      <c r="K20" s="20" t="s">
        <v>25</v>
      </c>
      <c r="L20" s="66">
        <f t="shared" si="4"/>
        <v>410</v>
      </c>
      <c r="M20" s="66">
        <f t="shared" si="5"/>
        <v>82</v>
      </c>
      <c r="N20" s="66">
        <f t="shared" si="6"/>
        <v>82</v>
      </c>
      <c r="O20" s="66">
        <f t="shared" si="7"/>
        <v>205</v>
      </c>
      <c r="P20" s="69"/>
      <c r="Q20" s="70" t="s">
        <v>466</v>
      </c>
      <c r="R20" s="6">
        <f t="shared" si="2"/>
        <v>19</v>
      </c>
      <c r="S20" s="21">
        <v>10</v>
      </c>
      <c r="T20" s="22">
        <v>2</v>
      </c>
      <c r="U20" s="22">
        <v>2</v>
      </c>
      <c r="V20" s="71">
        <v>5</v>
      </c>
      <c r="W20" s="6"/>
    </row>
    <row r="21" s="8" customFormat="1" ht="35" customHeight="1" spans="1:23">
      <c r="A21" s="66">
        <v>19</v>
      </c>
      <c r="B21" s="72" t="s">
        <v>498</v>
      </c>
      <c r="C21" s="68" t="s">
        <v>499</v>
      </c>
      <c r="D21" s="68" t="s">
        <v>112</v>
      </c>
      <c r="E21" s="68">
        <f t="shared" si="0"/>
        <v>40</v>
      </c>
      <c r="F21" s="66">
        <v>3</v>
      </c>
      <c r="G21" s="66">
        <f t="shared" si="1"/>
        <v>120</v>
      </c>
      <c r="H21" s="66">
        <v>3.8</v>
      </c>
      <c r="I21" s="66">
        <f t="shared" si="3"/>
        <v>152</v>
      </c>
      <c r="J21" s="19" t="s">
        <v>500</v>
      </c>
      <c r="K21" s="20" t="s">
        <v>25</v>
      </c>
      <c r="L21" s="66">
        <f t="shared" si="4"/>
        <v>30</v>
      </c>
      <c r="M21" s="66">
        <f t="shared" si="5"/>
        <v>30</v>
      </c>
      <c r="N21" s="66">
        <f t="shared" si="6"/>
        <v>30</v>
      </c>
      <c r="O21" s="66">
        <f t="shared" si="7"/>
        <v>30</v>
      </c>
      <c r="P21" s="69"/>
      <c r="Q21" s="70" t="s">
        <v>466</v>
      </c>
      <c r="R21" s="6">
        <f t="shared" si="2"/>
        <v>40</v>
      </c>
      <c r="S21" s="21">
        <v>10</v>
      </c>
      <c r="T21" s="22">
        <v>10</v>
      </c>
      <c r="U21" s="22">
        <v>10</v>
      </c>
      <c r="V21" s="71">
        <v>10</v>
      </c>
      <c r="W21" s="6"/>
    </row>
    <row r="22" s="8" customFormat="1" ht="35" customHeight="1" spans="1:23">
      <c r="A22" s="66">
        <v>20</v>
      </c>
      <c r="B22" s="72" t="s">
        <v>501</v>
      </c>
      <c r="C22" s="68" t="s">
        <v>502</v>
      </c>
      <c r="D22" s="68" t="s">
        <v>112</v>
      </c>
      <c r="E22" s="68">
        <f t="shared" si="0"/>
        <v>60</v>
      </c>
      <c r="F22" s="66">
        <v>1.5</v>
      </c>
      <c r="G22" s="66">
        <f t="shared" si="1"/>
        <v>90</v>
      </c>
      <c r="H22" s="66">
        <v>1</v>
      </c>
      <c r="I22" s="66">
        <f t="shared" si="3"/>
        <v>60</v>
      </c>
      <c r="J22" s="40" t="s">
        <v>503</v>
      </c>
      <c r="K22" s="20" t="s">
        <v>504</v>
      </c>
      <c r="L22" s="66">
        <f t="shared" si="4"/>
        <v>30</v>
      </c>
      <c r="M22" s="66">
        <f t="shared" si="5"/>
        <v>15</v>
      </c>
      <c r="N22" s="66">
        <f t="shared" si="6"/>
        <v>15</v>
      </c>
      <c r="O22" s="66">
        <f t="shared" si="7"/>
        <v>30</v>
      </c>
      <c r="P22" s="69"/>
      <c r="Q22" s="70" t="s">
        <v>466</v>
      </c>
      <c r="R22" s="6">
        <f t="shared" si="2"/>
        <v>60</v>
      </c>
      <c r="S22" s="21">
        <v>20</v>
      </c>
      <c r="T22" s="22">
        <v>10</v>
      </c>
      <c r="U22" s="22">
        <v>10</v>
      </c>
      <c r="V22" s="71">
        <v>20</v>
      </c>
      <c r="W22" s="6"/>
    </row>
    <row r="23" s="8" customFormat="1" ht="35" customHeight="1" spans="1:23">
      <c r="A23" s="66">
        <v>21</v>
      </c>
      <c r="B23" s="76" t="s">
        <v>505</v>
      </c>
      <c r="C23" s="77" t="s">
        <v>506</v>
      </c>
      <c r="D23" s="68" t="s">
        <v>112</v>
      </c>
      <c r="E23" s="68">
        <f t="shared" si="0"/>
        <v>7</v>
      </c>
      <c r="F23" s="66">
        <v>14</v>
      </c>
      <c r="G23" s="66">
        <f t="shared" si="1"/>
        <v>98</v>
      </c>
      <c r="H23" s="66">
        <v>8.8</v>
      </c>
      <c r="I23" s="66">
        <f t="shared" si="3"/>
        <v>61.6</v>
      </c>
      <c r="J23" s="19" t="s">
        <v>507</v>
      </c>
      <c r="K23" s="20" t="s">
        <v>25</v>
      </c>
      <c r="L23" s="66">
        <f t="shared" si="4"/>
        <v>28</v>
      </c>
      <c r="M23" s="66">
        <f t="shared" si="5"/>
        <v>14</v>
      </c>
      <c r="N23" s="66">
        <f t="shared" si="6"/>
        <v>14</v>
      </c>
      <c r="O23" s="66">
        <f t="shared" si="7"/>
        <v>42</v>
      </c>
      <c r="P23" s="69"/>
      <c r="Q23" s="70" t="s">
        <v>466</v>
      </c>
      <c r="R23" s="6">
        <f t="shared" si="2"/>
        <v>7</v>
      </c>
      <c r="S23" s="21">
        <v>2</v>
      </c>
      <c r="T23" s="22">
        <v>1</v>
      </c>
      <c r="U23" s="22">
        <v>1</v>
      </c>
      <c r="V23" s="71">
        <v>3</v>
      </c>
      <c r="W23" s="6"/>
    </row>
    <row r="24" s="8" customFormat="1" ht="35" customHeight="1" spans="1:23">
      <c r="A24" s="66">
        <v>22</v>
      </c>
      <c r="B24" s="76" t="s">
        <v>505</v>
      </c>
      <c r="C24" s="77" t="s">
        <v>508</v>
      </c>
      <c r="D24" s="68" t="s">
        <v>112</v>
      </c>
      <c r="E24" s="68">
        <f t="shared" si="0"/>
        <v>5</v>
      </c>
      <c r="F24" s="66">
        <v>28</v>
      </c>
      <c r="G24" s="66">
        <f t="shared" si="1"/>
        <v>140</v>
      </c>
      <c r="H24" s="66">
        <v>19.8</v>
      </c>
      <c r="I24" s="66">
        <f t="shared" si="3"/>
        <v>99</v>
      </c>
      <c r="J24" s="19" t="s">
        <v>509</v>
      </c>
      <c r="K24" s="20" t="s">
        <v>461</v>
      </c>
      <c r="L24" s="66">
        <f t="shared" si="4"/>
        <v>28</v>
      </c>
      <c r="M24" s="66">
        <f t="shared" si="5"/>
        <v>56</v>
      </c>
      <c r="N24" s="66">
        <f t="shared" si="6"/>
        <v>28</v>
      </c>
      <c r="O24" s="66">
        <f t="shared" si="7"/>
        <v>28</v>
      </c>
      <c r="P24" s="69"/>
      <c r="Q24" s="70" t="s">
        <v>466</v>
      </c>
      <c r="R24" s="6">
        <f t="shared" si="2"/>
        <v>5</v>
      </c>
      <c r="S24" s="21">
        <v>1</v>
      </c>
      <c r="T24" s="22">
        <v>2</v>
      </c>
      <c r="U24" s="22">
        <v>1</v>
      </c>
      <c r="V24" s="71">
        <v>1</v>
      </c>
      <c r="W24" s="6"/>
    </row>
    <row r="25" s="8" customFormat="1" ht="32" customHeight="1" spans="1:23">
      <c r="A25" s="66">
        <v>23</v>
      </c>
      <c r="B25" s="76" t="s">
        <v>510</v>
      </c>
      <c r="C25" s="77" t="s">
        <v>511</v>
      </c>
      <c r="D25" s="78" t="s">
        <v>54</v>
      </c>
      <c r="E25" s="68">
        <f t="shared" si="0"/>
        <v>4</v>
      </c>
      <c r="F25" s="66">
        <v>15</v>
      </c>
      <c r="G25" s="66">
        <f t="shared" si="1"/>
        <v>60</v>
      </c>
      <c r="H25" s="66">
        <v>12.9</v>
      </c>
      <c r="I25" s="66">
        <f t="shared" si="3"/>
        <v>51.6</v>
      </c>
      <c r="J25" s="19" t="s">
        <v>512</v>
      </c>
      <c r="K25" s="20" t="s">
        <v>25</v>
      </c>
      <c r="L25" s="66">
        <f t="shared" si="4"/>
        <v>15</v>
      </c>
      <c r="M25" s="66">
        <f t="shared" si="5"/>
        <v>15</v>
      </c>
      <c r="N25" s="66">
        <f t="shared" si="6"/>
        <v>15</v>
      </c>
      <c r="O25" s="66">
        <f t="shared" si="7"/>
        <v>15</v>
      </c>
      <c r="P25" s="69"/>
      <c r="Q25" s="70" t="s">
        <v>466</v>
      </c>
      <c r="R25" s="6">
        <f t="shared" si="2"/>
        <v>4</v>
      </c>
      <c r="S25" s="21">
        <v>1</v>
      </c>
      <c r="T25" s="22">
        <v>1</v>
      </c>
      <c r="U25" s="22">
        <v>1</v>
      </c>
      <c r="V25" s="71">
        <v>1</v>
      </c>
      <c r="W25" s="6"/>
    </row>
    <row r="26" s="8" customFormat="1" ht="32" customHeight="1" spans="1:23">
      <c r="A26" s="66">
        <v>24</v>
      </c>
      <c r="B26" s="72" t="s">
        <v>513</v>
      </c>
      <c r="C26" s="68" t="s">
        <v>514</v>
      </c>
      <c r="D26" s="68" t="s">
        <v>515</v>
      </c>
      <c r="E26" s="68">
        <f t="shared" si="0"/>
        <v>4</v>
      </c>
      <c r="F26" s="66">
        <v>14</v>
      </c>
      <c r="G26" s="66">
        <f t="shared" si="1"/>
        <v>56</v>
      </c>
      <c r="H26" s="66">
        <v>18</v>
      </c>
      <c r="I26" s="66">
        <f t="shared" si="3"/>
        <v>72</v>
      </c>
      <c r="J26" s="19" t="s">
        <v>516</v>
      </c>
      <c r="K26" s="20" t="s">
        <v>461</v>
      </c>
      <c r="L26" s="66">
        <f t="shared" si="4"/>
        <v>14</v>
      </c>
      <c r="M26" s="66">
        <f t="shared" si="5"/>
        <v>14</v>
      </c>
      <c r="N26" s="66">
        <f t="shared" si="6"/>
        <v>14</v>
      </c>
      <c r="O26" s="66">
        <f t="shared" si="7"/>
        <v>14</v>
      </c>
      <c r="P26" s="69"/>
      <c r="Q26" s="70" t="s">
        <v>466</v>
      </c>
      <c r="R26" s="6">
        <f t="shared" si="2"/>
        <v>4</v>
      </c>
      <c r="S26" s="21">
        <v>1</v>
      </c>
      <c r="T26" s="22">
        <v>1</v>
      </c>
      <c r="U26" s="22">
        <v>1</v>
      </c>
      <c r="V26" s="71">
        <v>1</v>
      </c>
      <c r="W26" s="6"/>
    </row>
    <row r="27" s="8" customFormat="1" ht="32" customHeight="1" spans="1:23">
      <c r="A27" s="66">
        <v>25</v>
      </c>
      <c r="B27" s="72" t="s">
        <v>517</v>
      </c>
      <c r="C27" s="68" t="s">
        <v>518</v>
      </c>
      <c r="D27" s="68" t="s">
        <v>54</v>
      </c>
      <c r="E27" s="68">
        <f t="shared" si="0"/>
        <v>6</v>
      </c>
      <c r="F27" s="66">
        <v>30</v>
      </c>
      <c r="G27" s="66">
        <f t="shared" si="1"/>
        <v>180</v>
      </c>
      <c r="H27" s="66">
        <v>23.88</v>
      </c>
      <c r="I27" s="66">
        <f t="shared" si="3"/>
        <v>143.28</v>
      </c>
      <c r="J27" s="19" t="s">
        <v>519</v>
      </c>
      <c r="K27" s="20" t="s">
        <v>51</v>
      </c>
      <c r="L27" s="66">
        <f t="shared" si="4"/>
        <v>60</v>
      </c>
      <c r="M27" s="66">
        <f t="shared" si="5"/>
        <v>30</v>
      </c>
      <c r="N27" s="66">
        <f t="shared" si="6"/>
        <v>30</v>
      </c>
      <c r="O27" s="66">
        <f t="shared" si="7"/>
        <v>60</v>
      </c>
      <c r="P27" s="69"/>
      <c r="Q27" s="70" t="s">
        <v>466</v>
      </c>
      <c r="R27" s="6">
        <f t="shared" si="2"/>
        <v>6</v>
      </c>
      <c r="S27" s="21">
        <v>2</v>
      </c>
      <c r="T27" s="22">
        <v>1</v>
      </c>
      <c r="U27" s="22">
        <v>1</v>
      </c>
      <c r="V27" s="71">
        <v>2</v>
      </c>
      <c r="W27" s="6"/>
    </row>
    <row r="28" s="8" customFormat="1" ht="32" customHeight="1" spans="1:23">
      <c r="A28" s="66">
        <v>26</v>
      </c>
      <c r="B28" s="72" t="s">
        <v>517</v>
      </c>
      <c r="C28" s="68" t="s">
        <v>520</v>
      </c>
      <c r="D28" s="68" t="s">
        <v>54</v>
      </c>
      <c r="E28" s="68">
        <f t="shared" si="0"/>
        <v>3</v>
      </c>
      <c r="F28" s="66">
        <v>30</v>
      </c>
      <c r="G28" s="66">
        <f t="shared" si="1"/>
        <v>90</v>
      </c>
      <c r="H28" s="66">
        <v>24</v>
      </c>
      <c r="I28" s="66">
        <f t="shared" si="3"/>
        <v>72</v>
      </c>
      <c r="J28" s="19" t="s">
        <v>521</v>
      </c>
      <c r="K28" s="20" t="s">
        <v>165</v>
      </c>
      <c r="L28" s="66">
        <f t="shared" si="4"/>
        <v>30</v>
      </c>
      <c r="M28" s="66">
        <f t="shared" si="5"/>
        <v>30</v>
      </c>
      <c r="N28" s="66">
        <f t="shared" si="6"/>
        <v>0</v>
      </c>
      <c r="O28" s="66">
        <f t="shared" si="7"/>
        <v>30</v>
      </c>
      <c r="P28" s="69"/>
      <c r="Q28" s="70" t="s">
        <v>466</v>
      </c>
      <c r="R28" s="6">
        <f t="shared" si="2"/>
        <v>3</v>
      </c>
      <c r="S28" s="21">
        <v>1</v>
      </c>
      <c r="T28" s="22">
        <v>1</v>
      </c>
      <c r="U28" s="22"/>
      <c r="V28" s="71">
        <v>1</v>
      </c>
      <c r="W28" s="6"/>
    </row>
    <row r="29" s="8" customFormat="1" ht="32" customHeight="1" spans="1:23">
      <c r="A29" s="66">
        <v>27</v>
      </c>
      <c r="B29" s="72" t="s">
        <v>522</v>
      </c>
      <c r="C29" s="68" t="s">
        <v>523</v>
      </c>
      <c r="D29" s="68" t="s">
        <v>524</v>
      </c>
      <c r="E29" s="68">
        <f t="shared" si="0"/>
        <v>300</v>
      </c>
      <c r="F29" s="66">
        <v>1.8</v>
      </c>
      <c r="G29" s="66">
        <f t="shared" si="1"/>
        <v>540</v>
      </c>
      <c r="H29" s="66">
        <v>1</v>
      </c>
      <c r="I29" s="66">
        <f t="shared" si="3"/>
        <v>300</v>
      </c>
      <c r="J29" s="40" t="s">
        <v>525</v>
      </c>
      <c r="K29" s="20" t="s">
        <v>25</v>
      </c>
      <c r="L29" s="66">
        <f t="shared" si="4"/>
        <v>180</v>
      </c>
      <c r="M29" s="66">
        <f t="shared" si="5"/>
        <v>90</v>
      </c>
      <c r="N29" s="66">
        <f t="shared" si="6"/>
        <v>90</v>
      </c>
      <c r="O29" s="66">
        <f t="shared" si="7"/>
        <v>180</v>
      </c>
      <c r="P29" s="69"/>
      <c r="Q29" s="70" t="s">
        <v>466</v>
      </c>
      <c r="R29" s="6">
        <f t="shared" si="2"/>
        <v>300</v>
      </c>
      <c r="S29" s="21">
        <v>100</v>
      </c>
      <c r="T29" s="22">
        <v>50</v>
      </c>
      <c r="U29" s="22">
        <v>50</v>
      </c>
      <c r="V29" s="71">
        <v>100</v>
      </c>
      <c r="W29" s="6"/>
    </row>
    <row r="30" s="8" customFormat="1" ht="32" customHeight="1" spans="1:23">
      <c r="A30" s="66">
        <v>28</v>
      </c>
      <c r="B30" s="72" t="s">
        <v>526</v>
      </c>
      <c r="C30" s="68" t="s">
        <v>527</v>
      </c>
      <c r="D30" s="68" t="s">
        <v>528</v>
      </c>
      <c r="E30" s="68">
        <f t="shared" ref="E30:E65" si="8">R30</f>
        <v>9</v>
      </c>
      <c r="F30" s="66">
        <v>15</v>
      </c>
      <c r="G30" s="66">
        <f t="shared" ref="G30:G65" si="9">F30*R30</f>
        <v>135</v>
      </c>
      <c r="H30" s="66">
        <v>12.5</v>
      </c>
      <c r="I30" s="66">
        <f t="shared" si="3"/>
        <v>112.5</v>
      </c>
      <c r="J30" s="19" t="s">
        <v>529</v>
      </c>
      <c r="K30" s="20" t="s">
        <v>25</v>
      </c>
      <c r="L30" s="66">
        <f t="shared" si="4"/>
        <v>45</v>
      </c>
      <c r="M30" s="66">
        <f t="shared" si="5"/>
        <v>30</v>
      </c>
      <c r="N30" s="66">
        <f t="shared" si="6"/>
        <v>30</v>
      </c>
      <c r="O30" s="66">
        <f t="shared" si="7"/>
        <v>30</v>
      </c>
      <c r="P30" s="69"/>
      <c r="Q30" s="70" t="s">
        <v>466</v>
      </c>
      <c r="R30" s="6">
        <f t="shared" ref="R30:R65" si="10">S30+T30+U30+V30+W30</f>
        <v>9</v>
      </c>
      <c r="S30" s="21">
        <v>3</v>
      </c>
      <c r="T30" s="22">
        <v>2</v>
      </c>
      <c r="U30" s="22">
        <v>2</v>
      </c>
      <c r="V30" s="71">
        <v>2</v>
      </c>
      <c r="W30" s="6"/>
    </row>
    <row r="31" s="8" customFormat="1" ht="32" customHeight="1" spans="1:23">
      <c r="A31" s="66">
        <v>29</v>
      </c>
      <c r="B31" s="67" t="s">
        <v>530</v>
      </c>
      <c r="C31" s="68">
        <v>23</v>
      </c>
      <c r="D31" s="68" t="s">
        <v>54</v>
      </c>
      <c r="E31" s="68">
        <f t="shared" si="8"/>
        <v>5</v>
      </c>
      <c r="F31" s="66">
        <v>7.9</v>
      </c>
      <c r="G31" s="66">
        <f t="shared" si="9"/>
        <v>39.5</v>
      </c>
      <c r="H31" s="66">
        <v>1.22</v>
      </c>
      <c r="I31" s="66">
        <f t="shared" si="3"/>
        <v>6.1</v>
      </c>
      <c r="J31" s="19" t="s">
        <v>531</v>
      </c>
      <c r="K31" s="20" t="s">
        <v>25</v>
      </c>
      <c r="L31" s="66">
        <f t="shared" si="4"/>
        <v>39.5</v>
      </c>
      <c r="M31" s="66">
        <f t="shared" si="5"/>
        <v>0</v>
      </c>
      <c r="N31" s="66">
        <f t="shared" si="6"/>
        <v>0</v>
      </c>
      <c r="O31" s="66">
        <f t="shared" si="7"/>
        <v>0</v>
      </c>
      <c r="P31" s="69"/>
      <c r="Q31" s="70" t="s">
        <v>466</v>
      </c>
      <c r="R31" s="6">
        <f t="shared" si="10"/>
        <v>5</v>
      </c>
      <c r="S31" s="21">
        <v>5</v>
      </c>
      <c r="T31" s="14"/>
      <c r="U31" s="14"/>
      <c r="V31" s="79"/>
      <c r="W31" s="14"/>
    </row>
    <row r="32" s="8" customFormat="1" ht="32" customHeight="1" spans="1:23">
      <c r="A32" s="66">
        <v>30</v>
      </c>
      <c r="B32" s="72" t="s">
        <v>532</v>
      </c>
      <c r="C32" s="68" t="s">
        <v>527</v>
      </c>
      <c r="D32" s="68" t="s">
        <v>528</v>
      </c>
      <c r="E32" s="68">
        <f t="shared" si="8"/>
        <v>8</v>
      </c>
      <c r="F32" s="66">
        <v>21</v>
      </c>
      <c r="G32" s="66">
        <f t="shared" si="9"/>
        <v>168</v>
      </c>
      <c r="H32" s="66">
        <v>11</v>
      </c>
      <c r="I32" s="66">
        <f t="shared" si="3"/>
        <v>88</v>
      </c>
      <c r="J32" s="19" t="s">
        <v>533</v>
      </c>
      <c r="K32" s="20" t="s">
        <v>25</v>
      </c>
      <c r="L32" s="66">
        <f t="shared" si="4"/>
        <v>84</v>
      </c>
      <c r="M32" s="66">
        <f t="shared" si="5"/>
        <v>42</v>
      </c>
      <c r="N32" s="66">
        <f t="shared" si="6"/>
        <v>21</v>
      </c>
      <c r="O32" s="66">
        <f t="shared" si="7"/>
        <v>21</v>
      </c>
      <c r="P32" s="69"/>
      <c r="Q32" s="70" t="s">
        <v>466</v>
      </c>
      <c r="R32" s="6">
        <f t="shared" si="10"/>
        <v>8</v>
      </c>
      <c r="S32" s="21">
        <v>4</v>
      </c>
      <c r="T32" s="22">
        <v>2</v>
      </c>
      <c r="U32" s="22">
        <v>1</v>
      </c>
      <c r="V32" s="71">
        <v>1</v>
      </c>
      <c r="W32" s="6"/>
    </row>
    <row r="33" s="8" customFormat="1" ht="35" customHeight="1" spans="1:23">
      <c r="A33" s="66">
        <v>31</v>
      </c>
      <c r="B33" s="72" t="s">
        <v>534</v>
      </c>
      <c r="C33" s="68" t="s">
        <v>535</v>
      </c>
      <c r="D33" s="68" t="s">
        <v>54</v>
      </c>
      <c r="E33" s="68">
        <f t="shared" si="8"/>
        <v>6</v>
      </c>
      <c r="F33" s="66">
        <v>18</v>
      </c>
      <c r="G33" s="66">
        <f t="shared" si="9"/>
        <v>108</v>
      </c>
      <c r="H33" s="66">
        <v>12</v>
      </c>
      <c r="I33" s="66">
        <f t="shared" si="3"/>
        <v>72</v>
      </c>
      <c r="J33" s="19" t="s">
        <v>536</v>
      </c>
      <c r="K33" s="20" t="s">
        <v>25</v>
      </c>
      <c r="L33" s="66">
        <f t="shared" si="4"/>
        <v>36</v>
      </c>
      <c r="M33" s="66">
        <f t="shared" si="5"/>
        <v>18</v>
      </c>
      <c r="N33" s="66">
        <f t="shared" si="6"/>
        <v>18</v>
      </c>
      <c r="O33" s="66">
        <f t="shared" si="7"/>
        <v>36</v>
      </c>
      <c r="P33" s="69"/>
      <c r="Q33" s="70" t="s">
        <v>466</v>
      </c>
      <c r="R33" s="6">
        <f t="shared" si="10"/>
        <v>6</v>
      </c>
      <c r="S33" s="21">
        <v>2</v>
      </c>
      <c r="T33" s="22">
        <v>1</v>
      </c>
      <c r="U33" s="22">
        <v>1</v>
      </c>
      <c r="V33" s="71">
        <v>2</v>
      </c>
      <c r="W33" s="6"/>
    </row>
    <row r="34" s="8" customFormat="1" ht="35" customHeight="1" spans="1:23">
      <c r="A34" s="66">
        <v>32</v>
      </c>
      <c r="B34" s="72" t="s">
        <v>534</v>
      </c>
      <c r="C34" s="68" t="s">
        <v>537</v>
      </c>
      <c r="D34" s="68" t="s">
        <v>54</v>
      </c>
      <c r="E34" s="68">
        <f t="shared" si="8"/>
        <v>6</v>
      </c>
      <c r="F34" s="66">
        <v>12</v>
      </c>
      <c r="G34" s="66">
        <f t="shared" si="9"/>
        <v>72</v>
      </c>
      <c r="H34" s="66">
        <v>8.4</v>
      </c>
      <c r="I34" s="66">
        <f t="shared" si="3"/>
        <v>50.4</v>
      </c>
      <c r="J34" s="19" t="s">
        <v>538</v>
      </c>
      <c r="K34" s="20" t="s">
        <v>25</v>
      </c>
      <c r="L34" s="66">
        <f t="shared" si="4"/>
        <v>24</v>
      </c>
      <c r="M34" s="66">
        <f t="shared" si="5"/>
        <v>12</v>
      </c>
      <c r="N34" s="66">
        <f t="shared" si="6"/>
        <v>12</v>
      </c>
      <c r="O34" s="66">
        <f t="shared" si="7"/>
        <v>24</v>
      </c>
      <c r="P34" s="69"/>
      <c r="Q34" s="70" t="s">
        <v>466</v>
      </c>
      <c r="R34" s="6">
        <f t="shared" si="10"/>
        <v>6</v>
      </c>
      <c r="S34" s="21">
        <v>2</v>
      </c>
      <c r="T34" s="22">
        <v>1</v>
      </c>
      <c r="U34" s="22">
        <v>1</v>
      </c>
      <c r="V34" s="71">
        <v>2</v>
      </c>
      <c r="W34" s="6"/>
    </row>
    <row r="35" s="8" customFormat="1" ht="35" customHeight="1" spans="1:23">
      <c r="A35" s="66">
        <v>33</v>
      </c>
      <c r="B35" s="72" t="s">
        <v>534</v>
      </c>
      <c r="C35" s="68" t="s">
        <v>539</v>
      </c>
      <c r="D35" s="68" t="s">
        <v>54</v>
      </c>
      <c r="E35" s="68">
        <f t="shared" si="8"/>
        <v>6</v>
      </c>
      <c r="F35" s="66">
        <v>7</v>
      </c>
      <c r="G35" s="66">
        <f t="shared" si="9"/>
        <v>42</v>
      </c>
      <c r="H35" s="66">
        <v>6.5</v>
      </c>
      <c r="I35" s="66">
        <f t="shared" si="3"/>
        <v>39</v>
      </c>
      <c r="J35" s="19" t="s">
        <v>540</v>
      </c>
      <c r="K35" s="20" t="s">
        <v>25</v>
      </c>
      <c r="L35" s="66">
        <f t="shared" si="4"/>
        <v>14</v>
      </c>
      <c r="M35" s="66">
        <f t="shared" si="5"/>
        <v>7</v>
      </c>
      <c r="N35" s="66">
        <f t="shared" si="6"/>
        <v>7</v>
      </c>
      <c r="O35" s="66">
        <f t="shared" si="7"/>
        <v>14</v>
      </c>
      <c r="P35" s="69"/>
      <c r="Q35" s="70" t="s">
        <v>466</v>
      </c>
      <c r="R35" s="6">
        <f t="shared" si="10"/>
        <v>6</v>
      </c>
      <c r="S35" s="21">
        <v>2</v>
      </c>
      <c r="T35" s="22">
        <v>1</v>
      </c>
      <c r="U35" s="22">
        <v>1</v>
      </c>
      <c r="V35" s="71">
        <v>2</v>
      </c>
      <c r="W35" s="6"/>
    </row>
    <row r="36" s="8" customFormat="1" ht="35" customHeight="1" spans="1:23">
      <c r="A36" s="66">
        <v>34</v>
      </c>
      <c r="B36" s="72" t="s">
        <v>541</v>
      </c>
      <c r="C36" s="68" t="s">
        <v>542</v>
      </c>
      <c r="D36" s="68" t="s">
        <v>31</v>
      </c>
      <c r="E36" s="68">
        <f t="shared" si="8"/>
        <v>2</v>
      </c>
      <c r="F36" s="66">
        <v>15</v>
      </c>
      <c r="G36" s="66">
        <f t="shared" si="9"/>
        <v>30</v>
      </c>
      <c r="H36" s="66">
        <v>12</v>
      </c>
      <c r="I36" s="66">
        <f t="shared" ref="I36:I68" si="11">H36*E36</f>
        <v>24</v>
      </c>
      <c r="J36" s="19" t="s">
        <v>543</v>
      </c>
      <c r="K36" s="20" t="s">
        <v>25</v>
      </c>
      <c r="L36" s="66">
        <f t="shared" si="4"/>
        <v>15</v>
      </c>
      <c r="M36" s="66">
        <f t="shared" si="5"/>
        <v>15</v>
      </c>
      <c r="N36" s="66">
        <f t="shared" si="6"/>
        <v>0</v>
      </c>
      <c r="O36" s="66">
        <f t="shared" si="7"/>
        <v>0</v>
      </c>
      <c r="P36" s="69"/>
      <c r="Q36" s="70" t="s">
        <v>466</v>
      </c>
      <c r="R36" s="6">
        <f t="shared" si="10"/>
        <v>2</v>
      </c>
      <c r="S36" s="14">
        <v>1</v>
      </c>
      <c r="T36" s="22">
        <v>1</v>
      </c>
      <c r="U36" s="22"/>
      <c r="V36" s="71"/>
      <c r="W36" s="6"/>
    </row>
    <row r="37" s="8" customFormat="1" ht="35" customHeight="1" spans="1:23">
      <c r="A37" s="66">
        <v>35</v>
      </c>
      <c r="B37" s="72" t="s">
        <v>544</v>
      </c>
      <c r="C37" s="68" t="s">
        <v>545</v>
      </c>
      <c r="D37" s="68" t="s">
        <v>546</v>
      </c>
      <c r="E37" s="68">
        <f t="shared" si="8"/>
        <v>6</v>
      </c>
      <c r="F37" s="66">
        <v>3</v>
      </c>
      <c r="G37" s="66">
        <f t="shared" si="9"/>
        <v>18</v>
      </c>
      <c r="H37" s="66">
        <v>1.9</v>
      </c>
      <c r="I37" s="66">
        <f t="shared" si="11"/>
        <v>11.4</v>
      </c>
      <c r="J37" s="19" t="s">
        <v>547</v>
      </c>
      <c r="K37" s="20" t="s">
        <v>25</v>
      </c>
      <c r="L37" s="66">
        <f t="shared" si="4"/>
        <v>6</v>
      </c>
      <c r="M37" s="66">
        <f t="shared" si="5"/>
        <v>3</v>
      </c>
      <c r="N37" s="66">
        <f t="shared" si="6"/>
        <v>3</v>
      </c>
      <c r="O37" s="66">
        <f t="shared" si="7"/>
        <v>6</v>
      </c>
      <c r="P37" s="69"/>
      <c r="Q37" s="70" t="s">
        <v>466</v>
      </c>
      <c r="R37" s="6">
        <f t="shared" si="10"/>
        <v>6</v>
      </c>
      <c r="S37" s="14">
        <v>2</v>
      </c>
      <c r="T37" s="22">
        <v>1</v>
      </c>
      <c r="U37" s="22">
        <v>1</v>
      </c>
      <c r="V37" s="71">
        <v>2</v>
      </c>
      <c r="W37" s="6"/>
    </row>
    <row r="38" s="8" customFormat="1" ht="35" customHeight="1" spans="1:23">
      <c r="A38" s="66">
        <v>36</v>
      </c>
      <c r="B38" s="72" t="s">
        <v>548</v>
      </c>
      <c r="C38" s="68" t="s">
        <v>549</v>
      </c>
      <c r="D38" s="68" t="s">
        <v>515</v>
      </c>
      <c r="E38" s="68">
        <f t="shared" si="8"/>
        <v>30</v>
      </c>
      <c r="F38" s="66">
        <v>6</v>
      </c>
      <c r="G38" s="66">
        <f t="shared" si="9"/>
        <v>180</v>
      </c>
      <c r="H38" s="66">
        <v>3.5</v>
      </c>
      <c r="I38" s="66">
        <f t="shared" si="11"/>
        <v>105</v>
      </c>
      <c r="J38" s="19" t="s">
        <v>550</v>
      </c>
      <c r="K38" s="20" t="s">
        <v>25</v>
      </c>
      <c r="L38" s="66">
        <f t="shared" si="4"/>
        <v>60</v>
      </c>
      <c r="M38" s="66">
        <f t="shared" si="5"/>
        <v>30</v>
      </c>
      <c r="N38" s="66">
        <f t="shared" si="6"/>
        <v>30</v>
      </c>
      <c r="O38" s="66">
        <f t="shared" si="7"/>
        <v>60</v>
      </c>
      <c r="P38" s="69"/>
      <c r="Q38" s="70" t="s">
        <v>466</v>
      </c>
      <c r="R38" s="6">
        <f t="shared" si="10"/>
        <v>30</v>
      </c>
      <c r="S38" s="14">
        <v>10</v>
      </c>
      <c r="T38" s="22">
        <v>5</v>
      </c>
      <c r="U38" s="22">
        <v>5</v>
      </c>
      <c r="V38" s="71">
        <v>10</v>
      </c>
      <c r="W38" s="6"/>
    </row>
    <row r="39" s="8" customFormat="1" ht="35" customHeight="1" spans="1:23">
      <c r="A39" s="66">
        <v>37</v>
      </c>
      <c r="B39" s="72" t="s">
        <v>551</v>
      </c>
      <c r="C39" s="68"/>
      <c r="D39" s="68" t="s">
        <v>31</v>
      </c>
      <c r="E39" s="68">
        <f t="shared" si="8"/>
        <v>30</v>
      </c>
      <c r="F39" s="66">
        <v>15</v>
      </c>
      <c r="G39" s="66">
        <f t="shared" si="9"/>
        <v>450</v>
      </c>
      <c r="H39" s="66">
        <v>2.5</v>
      </c>
      <c r="I39" s="66">
        <f t="shared" si="11"/>
        <v>75</v>
      </c>
      <c r="J39" s="19" t="s">
        <v>552</v>
      </c>
      <c r="K39" s="20" t="s">
        <v>125</v>
      </c>
      <c r="L39" s="66">
        <f t="shared" si="4"/>
        <v>150</v>
      </c>
      <c r="M39" s="66">
        <f t="shared" si="5"/>
        <v>75</v>
      </c>
      <c r="N39" s="66">
        <f t="shared" si="6"/>
        <v>75</v>
      </c>
      <c r="O39" s="66">
        <f t="shared" si="7"/>
        <v>150</v>
      </c>
      <c r="P39" s="69"/>
      <c r="Q39" s="70" t="s">
        <v>466</v>
      </c>
      <c r="R39" s="6">
        <f t="shared" si="10"/>
        <v>30</v>
      </c>
      <c r="S39" s="14">
        <v>10</v>
      </c>
      <c r="T39" s="22">
        <v>5</v>
      </c>
      <c r="U39" s="22">
        <v>5</v>
      </c>
      <c r="V39" s="71">
        <v>10</v>
      </c>
      <c r="W39" s="6"/>
    </row>
    <row r="40" s="8" customFormat="1" ht="35" customHeight="1" spans="1:23">
      <c r="A40" s="66">
        <v>38</v>
      </c>
      <c r="B40" s="72" t="s">
        <v>553</v>
      </c>
      <c r="C40" s="68" t="s">
        <v>554</v>
      </c>
      <c r="D40" s="68" t="s">
        <v>31</v>
      </c>
      <c r="E40" s="68">
        <f t="shared" si="8"/>
        <v>2</v>
      </c>
      <c r="F40" s="66">
        <v>350</v>
      </c>
      <c r="G40" s="66">
        <f t="shared" si="9"/>
        <v>700</v>
      </c>
      <c r="H40" s="66">
        <v>420</v>
      </c>
      <c r="I40" s="66">
        <f t="shared" si="11"/>
        <v>840</v>
      </c>
      <c r="J40" s="48" t="s">
        <v>555</v>
      </c>
      <c r="K40" s="20" t="s">
        <v>25</v>
      </c>
      <c r="L40" s="66">
        <f t="shared" si="4"/>
        <v>0</v>
      </c>
      <c r="M40" s="66">
        <f t="shared" si="5"/>
        <v>700</v>
      </c>
      <c r="N40" s="66">
        <f t="shared" si="6"/>
        <v>0</v>
      </c>
      <c r="O40" s="66">
        <f t="shared" si="7"/>
        <v>0</v>
      </c>
      <c r="P40" s="69"/>
      <c r="Q40" s="80" t="s">
        <v>556</v>
      </c>
      <c r="R40" s="6">
        <f t="shared" si="10"/>
        <v>2</v>
      </c>
      <c r="S40" s="14">
        <v>0</v>
      </c>
      <c r="T40" s="22">
        <v>2</v>
      </c>
      <c r="U40" s="6"/>
      <c r="V40" s="74"/>
      <c r="W40" s="6"/>
    </row>
    <row r="41" s="8" customFormat="1" ht="35" customHeight="1" spans="1:23">
      <c r="A41" s="66">
        <v>39</v>
      </c>
      <c r="B41" s="72" t="s">
        <v>557</v>
      </c>
      <c r="C41" s="68" t="s">
        <v>554</v>
      </c>
      <c r="D41" s="68" t="s">
        <v>31</v>
      </c>
      <c r="E41" s="68">
        <f t="shared" si="8"/>
        <v>2</v>
      </c>
      <c r="F41" s="66">
        <v>350</v>
      </c>
      <c r="G41" s="66">
        <f t="shared" si="9"/>
        <v>700</v>
      </c>
      <c r="H41" s="66">
        <v>358.86</v>
      </c>
      <c r="I41" s="66">
        <f t="shared" si="11"/>
        <v>717.72</v>
      </c>
      <c r="J41" s="19" t="s">
        <v>558</v>
      </c>
      <c r="K41" s="20" t="s">
        <v>51</v>
      </c>
      <c r="L41" s="66">
        <f t="shared" si="4"/>
        <v>0</v>
      </c>
      <c r="M41" s="66">
        <f t="shared" si="5"/>
        <v>700</v>
      </c>
      <c r="N41" s="66">
        <f t="shared" si="6"/>
        <v>0</v>
      </c>
      <c r="O41" s="66">
        <f t="shared" si="7"/>
        <v>0</v>
      </c>
      <c r="P41" s="69"/>
      <c r="Q41" s="80" t="s">
        <v>559</v>
      </c>
      <c r="R41" s="6">
        <f t="shared" si="10"/>
        <v>2</v>
      </c>
      <c r="S41" s="14">
        <v>0</v>
      </c>
      <c r="T41" s="22">
        <v>2</v>
      </c>
      <c r="U41" s="6"/>
      <c r="V41" s="74"/>
      <c r="W41" s="6"/>
    </row>
    <row r="42" s="8" customFormat="1" ht="35" customHeight="1" spans="1:23">
      <c r="A42" s="66">
        <v>40</v>
      </c>
      <c r="B42" s="72" t="s">
        <v>560</v>
      </c>
      <c r="C42" s="72" t="s">
        <v>561</v>
      </c>
      <c r="D42" s="72" t="s">
        <v>515</v>
      </c>
      <c r="E42" s="72">
        <f t="shared" si="8"/>
        <v>4</v>
      </c>
      <c r="F42" s="69">
        <v>460</v>
      </c>
      <c r="G42" s="69">
        <f t="shared" si="9"/>
        <v>1840</v>
      </c>
      <c r="H42" s="69">
        <v>469</v>
      </c>
      <c r="I42" s="66">
        <f t="shared" si="11"/>
        <v>1876</v>
      </c>
      <c r="J42" s="19" t="s">
        <v>562</v>
      </c>
      <c r="K42" s="20" t="s">
        <v>25</v>
      </c>
      <c r="L42" s="69">
        <f t="shared" si="4"/>
        <v>1840</v>
      </c>
      <c r="M42" s="69">
        <f t="shared" si="5"/>
        <v>0</v>
      </c>
      <c r="N42" s="69">
        <f t="shared" si="6"/>
        <v>0</v>
      </c>
      <c r="O42" s="69">
        <f t="shared" si="7"/>
        <v>0</v>
      </c>
      <c r="P42" s="69"/>
      <c r="Q42" s="80" t="s">
        <v>563</v>
      </c>
      <c r="R42" s="14">
        <f t="shared" si="10"/>
        <v>4</v>
      </c>
      <c r="S42" s="14">
        <v>4</v>
      </c>
      <c r="T42" s="21"/>
      <c r="U42" s="14"/>
      <c r="V42" s="79"/>
      <c r="W42" s="14"/>
    </row>
    <row r="43" s="8" customFormat="1" ht="35" customHeight="1" spans="1:23">
      <c r="A43" s="66">
        <v>41</v>
      </c>
      <c r="B43" s="72" t="s">
        <v>564</v>
      </c>
      <c r="C43" s="72" t="s">
        <v>565</v>
      </c>
      <c r="D43" s="72" t="s">
        <v>566</v>
      </c>
      <c r="E43" s="72">
        <f t="shared" si="8"/>
        <v>4</v>
      </c>
      <c r="F43" s="69">
        <v>15</v>
      </c>
      <c r="G43" s="69">
        <f t="shared" si="9"/>
        <v>60</v>
      </c>
      <c r="H43" s="69">
        <f>6.78*2</f>
        <v>13.56</v>
      </c>
      <c r="I43" s="66">
        <f t="shared" si="11"/>
        <v>54.24</v>
      </c>
      <c r="J43" s="19" t="s">
        <v>567</v>
      </c>
      <c r="K43" s="20" t="s">
        <v>51</v>
      </c>
      <c r="L43" s="69">
        <f t="shared" si="4"/>
        <v>45</v>
      </c>
      <c r="M43" s="69">
        <f t="shared" si="5"/>
        <v>0</v>
      </c>
      <c r="N43" s="69">
        <f t="shared" si="6"/>
        <v>0</v>
      </c>
      <c r="O43" s="69">
        <f t="shared" si="7"/>
        <v>15</v>
      </c>
      <c r="P43" s="69"/>
      <c r="Q43" s="65" t="s">
        <v>568</v>
      </c>
      <c r="R43" s="14">
        <f t="shared" si="10"/>
        <v>4</v>
      </c>
      <c r="S43" s="14">
        <v>3</v>
      </c>
      <c r="T43" s="14"/>
      <c r="U43" s="21"/>
      <c r="V43" s="81">
        <v>1</v>
      </c>
      <c r="W43" s="14"/>
    </row>
    <row r="44" s="8" customFormat="1" ht="35" customHeight="1" spans="1:23">
      <c r="A44" s="66">
        <v>42</v>
      </c>
      <c r="B44" s="72" t="s">
        <v>569</v>
      </c>
      <c r="C44" s="72" t="s">
        <v>570</v>
      </c>
      <c r="D44" s="72" t="s">
        <v>31</v>
      </c>
      <c r="E44" s="72">
        <f t="shared" si="8"/>
        <v>4</v>
      </c>
      <c r="F44" s="69">
        <v>35</v>
      </c>
      <c r="G44" s="69">
        <f t="shared" si="9"/>
        <v>140</v>
      </c>
      <c r="H44" s="69">
        <v>28</v>
      </c>
      <c r="I44" s="66">
        <f t="shared" si="11"/>
        <v>112</v>
      </c>
      <c r="J44" s="19" t="s">
        <v>571</v>
      </c>
      <c r="K44" s="20" t="s">
        <v>51</v>
      </c>
      <c r="L44" s="69">
        <f t="shared" si="4"/>
        <v>70</v>
      </c>
      <c r="M44" s="69">
        <f t="shared" si="5"/>
        <v>35</v>
      </c>
      <c r="N44" s="69">
        <f t="shared" si="6"/>
        <v>0</v>
      </c>
      <c r="O44" s="69">
        <f t="shared" si="7"/>
        <v>35</v>
      </c>
      <c r="P44" s="69"/>
      <c r="Q44" s="80" t="s">
        <v>572</v>
      </c>
      <c r="R44" s="14">
        <f t="shared" si="10"/>
        <v>4</v>
      </c>
      <c r="S44" s="14">
        <v>2</v>
      </c>
      <c r="T44" s="21">
        <v>1</v>
      </c>
      <c r="U44" s="14"/>
      <c r="V44" s="81">
        <v>1</v>
      </c>
      <c r="W44" s="14"/>
    </row>
    <row r="45" s="8" customFormat="1" ht="35" customHeight="1" spans="1:23">
      <c r="A45" s="66">
        <v>43</v>
      </c>
      <c r="B45" s="72" t="s">
        <v>573</v>
      </c>
      <c r="C45" s="72" t="s">
        <v>574</v>
      </c>
      <c r="D45" s="72" t="s">
        <v>31</v>
      </c>
      <c r="E45" s="72">
        <f t="shared" si="8"/>
        <v>1</v>
      </c>
      <c r="F45" s="69">
        <v>85</v>
      </c>
      <c r="G45" s="69">
        <f t="shared" si="9"/>
        <v>85</v>
      </c>
      <c r="H45" s="69">
        <v>85</v>
      </c>
      <c r="I45" s="66">
        <f t="shared" si="11"/>
        <v>85</v>
      </c>
      <c r="J45" s="19" t="s">
        <v>575</v>
      </c>
      <c r="K45" s="20" t="s">
        <v>25</v>
      </c>
      <c r="L45" s="69">
        <f t="shared" si="4"/>
        <v>85</v>
      </c>
      <c r="M45" s="69">
        <f t="shared" si="5"/>
        <v>0</v>
      </c>
      <c r="N45" s="69">
        <f t="shared" si="6"/>
        <v>0</v>
      </c>
      <c r="O45" s="69">
        <f t="shared" si="7"/>
        <v>0</v>
      </c>
      <c r="P45" s="69"/>
      <c r="Q45" s="80" t="s">
        <v>449</v>
      </c>
      <c r="R45" s="14">
        <f t="shared" si="10"/>
        <v>1</v>
      </c>
      <c r="S45" s="14">
        <v>1</v>
      </c>
      <c r="T45" s="14"/>
      <c r="U45" s="21"/>
      <c r="V45" s="79"/>
      <c r="W45" s="14"/>
    </row>
    <row r="46" s="8" customFormat="1" ht="35" customHeight="1" spans="1:23">
      <c r="A46" s="66">
        <v>44</v>
      </c>
      <c r="B46" s="72" t="s">
        <v>576</v>
      </c>
      <c r="C46" s="72" t="s">
        <v>577</v>
      </c>
      <c r="D46" s="72" t="s">
        <v>107</v>
      </c>
      <c r="E46" s="72">
        <f t="shared" si="8"/>
        <v>20</v>
      </c>
      <c r="F46" s="69">
        <v>16</v>
      </c>
      <c r="G46" s="69">
        <f t="shared" si="9"/>
        <v>320</v>
      </c>
      <c r="H46" s="69">
        <v>12.5</v>
      </c>
      <c r="I46" s="66">
        <f t="shared" si="11"/>
        <v>250</v>
      </c>
      <c r="J46" s="19" t="s">
        <v>578</v>
      </c>
      <c r="K46" s="20" t="s">
        <v>25</v>
      </c>
      <c r="L46" s="69">
        <f t="shared" si="4"/>
        <v>160</v>
      </c>
      <c r="M46" s="69">
        <f t="shared" si="5"/>
        <v>64</v>
      </c>
      <c r="N46" s="69">
        <f t="shared" si="6"/>
        <v>32</v>
      </c>
      <c r="O46" s="69">
        <f t="shared" si="7"/>
        <v>64</v>
      </c>
      <c r="P46" s="69"/>
      <c r="Q46" s="80" t="s">
        <v>579</v>
      </c>
      <c r="R46" s="14">
        <f t="shared" si="10"/>
        <v>20</v>
      </c>
      <c r="S46" s="21">
        <v>10</v>
      </c>
      <c r="T46" s="21">
        <v>4</v>
      </c>
      <c r="U46" s="21">
        <v>2</v>
      </c>
      <c r="V46" s="81">
        <v>4</v>
      </c>
      <c r="W46" s="14"/>
    </row>
    <row r="47" s="8" customFormat="1" ht="35" customHeight="1" spans="1:23">
      <c r="A47" s="66">
        <v>45</v>
      </c>
      <c r="B47" s="72" t="s">
        <v>580</v>
      </c>
      <c r="C47" s="72" t="s">
        <v>581</v>
      </c>
      <c r="D47" s="72" t="s">
        <v>403</v>
      </c>
      <c r="E47" s="72">
        <f t="shared" si="8"/>
        <v>1</v>
      </c>
      <c r="F47" s="69">
        <v>330</v>
      </c>
      <c r="G47" s="69">
        <f t="shared" si="9"/>
        <v>330</v>
      </c>
      <c r="H47" s="69">
        <v>389</v>
      </c>
      <c r="I47" s="66">
        <f t="shared" si="11"/>
        <v>389</v>
      </c>
      <c r="J47" s="19" t="s">
        <v>582</v>
      </c>
      <c r="K47" s="20" t="s">
        <v>25</v>
      </c>
      <c r="L47" s="69">
        <f t="shared" si="4"/>
        <v>0</v>
      </c>
      <c r="M47" s="69">
        <f t="shared" si="5"/>
        <v>330</v>
      </c>
      <c r="N47" s="69">
        <f t="shared" si="6"/>
        <v>0</v>
      </c>
      <c r="O47" s="69">
        <f t="shared" si="7"/>
        <v>0</v>
      </c>
      <c r="P47" s="69"/>
      <c r="Q47" s="80" t="s">
        <v>583</v>
      </c>
      <c r="R47" s="14">
        <f t="shared" si="10"/>
        <v>1</v>
      </c>
      <c r="S47" s="21">
        <v>0</v>
      </c>
      <c r="T47" s="14">
        <v>1</v>
      </c>
      <c r="U47" s="14"/>
      <c r="V47" s="79"/>
      <c r="W47" s="14"/>
    </row>
    <row r="48" s="8" customFormat="1" ht="35" customHeight="1" spans="1:23">
      <c r="A48" s="66">
        <v>46</v>
      </c>
      <c r="B48" s="72" t="s">
        <v>584</v>
      </c>
      <c r="C48" s="68" t="s">
        <v>585</v>
      </c>
      <c r="D48" s="68" t="s">
        <v>403</v>
      </c>
      <c r="E48" s="68">
        <f t="shared" si="8"/>
        <v>8</v>
      </c>
      <c r="F48" s="66">
        <v>65</v>
      </c>
      <c r="G48" s="66">
        <f t="shared" si="9"/>
        <v>520</v>
      </c>
      <c r="H48" s="66">
        <v>80</v>
      </c>
      <c r="I48" s="66">
        <f t="shared" si="11"/>
        <v>640</v>
      </c>
      <c r="J48" s="19" t="s">
        <v>586</v>
      </c>
      <c r="K48" s="20" t="s">
        <v>125</v>
      </c>
      <c r="L48" s="66">
        <f t="shared" si="4"/>
        <v>130</v>
      </c>
      <c r="M48" s="66">
        <f t="shared" si="5"/>
        <v>0</v>
      </c>
      <c r="N48" s="66">
        <f t="shared" si="6"/>
        <v>130</v>
      </c>
      <c r="O48" s="66">
        <f t="shared" si="7"/>
        <v>260</v>
      </c>
      <c r="P48" s="69"/>
      <c r="Q48" s="80" t="s">
        <v>587</v>
      </c>
      <c r="R48" s="6">
        <f t="shared" si="10"/>
        <v>8</v>
      </c>
      <c r="S48" s="21">
        <v>2</v>
      </c>
      <c r="T48" s="22"/>
      <c r="U48" s="22">
        <v>2</v>
      </c>
      <c r="V48" s="43">
        <v>4</v>
      </c>
      <c r="W48" s="6"/>
    </row>
    <row r="49" s="8" customFormat="1" ht="35" customHeight="1" spans="1:34">
      <c r="A49" s="66">
        <v>47</v>
      </c>
      <c r="B49" s="72" t="s">
        <v>588</v>
      </c>
      <c r="C49" s="68" t="s">
        <v>589</v>
      </c>
      <c r="D49" s="68" t="s">
        <v>403</v>
      </c>
      <c r="E49" s="68">
        <f t="shared" si="8"/>
        <v>2</v>
      </c>
      <c r="F49" s="66">
        <v>150</v>
      </c>
      <c r="G49" s="66">
        <f t="shared" si="9"/>
        <v>300</v>
      </c>
      <c r="H49" s="66">
        <v>96</v>
      </c>
      <c r="I49" s="66">
        <f t="shared" si="11"/>
        <v>192</v>
      </c>
      <c r="J49" s="19" t="s">
        <v>590</v>
      </c>
      <c r="K49" s="20" t="s">
        <v>51</v>
      </c>
      <c r="L49" s="66">
        <f t="shared" si="4"/>
        <v>0</v>
      </c>
      <c r="M49" s="66">
        <f t="shared" si="5"/>
        <v>300</v>
      </c>
      <c r="N49" s="66">
        <f t="shared" si="6"/>
        <v>0</v>
      </c>
      <c r="O49" s="66">
        <f t="shared" si="7"/>
        <v>0</v>
      </c>
      <c r="P49" s="69"/>
      <c r="Q49" s="80" t="s">
        <v>587</v>
      </c>
      <c r="R49" s="6">
        <f t="shared" si="10"/>
        <v>2</v>
      </c>
      <c r="S49" s="21">
        <v>0</v>
      </c>
      <c r="T49" s="22">
        <v>2</v>
      </c>
      <c r="U49" s="6"/>
      <c r="V49" s="82"/>
      <c r="W49" s="6"/>
    </row>
    <row r="50" s="8" customFormat="1" ht="35" customHeight="1" spans="1:34">
      <c r="A50" s="66">
        <v>48</v>
      </c>
      <c r="B50" s="72" t="s">
        <v>591</v>
      </c>
      <c r="C50" s="68" t="s">
        <v>592</v>
      </c>
      <c r="D50" s="68" t="s">
        <v>593</v>
      </c>
      <c r="E50" s="68">
        <f t="shared" si="8"/>
        <v>60</v>
      </c>
      <c r="F50" s="66">
        <v>27</v>
      </c>
      <c r="G50" s="66">
        <f t="shared" si="9"/>
        <v>1620</v>
      </c>
      <c r="H50" s="66">
        <v>22.56</v>
      </c>
      <c r="I50" s="66">
        <f t="shared" si="11"/>
        <v>1353.6</v>
      </c>
      <c r="J50" s="19" t="s">
        <v>594</v>
      </c>
      <c r="K50" s="20" t="s">
        <v>51</v>
      </c>
      <c r="L50" s="66">
        <f t="shared" si="4"/>
        <v>540</v>
      </c>
      <c r="M50" s="66">
        <f t="shared" si="5"/>
        <v>270</v>
      </c>
      <c r="N50" s="66">
        <f t="shared" si="6"/>
        <v>270</v>
      </c>
      <c r="O50" s="66">
        <f t="shared" si="7"/>
        <v>540</v>
      </c>
      <c r="P50" s="69"/>
      <c r="Q50" s="80" t="s">
        <v>595</v>
      </c>
      <c r="R50" s="6">
        <f t="shared" si="10"/>
        <v>60</v>
      </c>
      <c r="S50" s="21">
        <v>20</v>
      </c>
      <c r="T50" s="22">
        <v>10</v>
      </c>
      <c r="U50" s="22">
        <v>10</v>
      </c>
      <c r="V50" s="43">
        <v>20</v>
      </c>
      <c r="W50" s="6"/>
    </row>
    <row r="51" s="8" customFormat="1" ht="35" customHeight="1" spans="1:34">
      <c r="A51" s="66">
        <v>52</v>
      </c>
      <c r="B51" s="72" t="s">
        <v>596</v>
      </c>
      <c r="C51" s="68" t="s">
        <v>597</v>
      </c>
      <c r="D51" s="68" t="s">
        <v>54</v>
      </c>
      <c r="E51" s="68">
        <f t="shared" si="8"/>
        <v>5</v>
      </c>
      <c r="F51" s="66">
        <v>12</v>
      </c>
      <c r="G51" s="66">
        <f t="shared" si="9"/>
        <v>60</v>
      </c>
      <c r="H51" s="66">
        <v>3.8</v>
      </c>
      <c r="I51" s="66">
        <f t="shared" si="11"/>
        <v>19</v>
      </c>
      <c r="J51" s="59" t="s">
        <v>596</v>
      </c>
      <c r="K51" s="20" t="s">
        <v>25</v>
      </c>
      <c r="L51" s="66">
        <f t="shared" si="4"/>
        <v>24</v>
      </c>
      <c r="M51" s="66">
        <f t="shared" si="5"/>
        <v>12</v>
      </c>
      <c r="N51" s="66">
        <f t="shared" si="6"/>
        <v>12</v>
      </c>
      <c r="O51" s="66">
        <f t="shared" si="7"/>
        <v>12</v>
      </c>
      <c r="P51" s="69"/>
      <c r="Q51" s="65" t="s">
        <v>568</v>
      </c>
      <c r="R51" s="6">
        <f t="shared" si="10"/>
        <v>5</v>
      </c>
      <c r="S51" s="21">
        <v>2</v>
      </c>
      <c r="T51" s="22">
        <v>1</v>
      </c>
      <c r="U51" s="22">
        <v>1</v>
      </c>
      <c r="V51" s="22">
        <v>1</v>
      </c>
      <c r="W51" s="6"/>
    </row>
    <row r="52" s="8" customFormat="1" ht="35" customHeight="1" spans="1:34">
      <c r="A52" s="66">
        <v>53</v>
      </c>
      <c r="B52" s="72" t="s">
        <v>598</v>
      </c>
      <c r="C52" s="68" t="s">
        <v>215</v>
      </c>
      <c r="D52" s="68" t="s">
        <v>156</v>
      </c>
      <c r="E52" s="68">
        <f t="shared" si="8"/>
        <v>5</v>
      </c>
      <c r="F52" s="66">
        <v>15</v>
      </c>
      <c r="G52" s="66">
        <f t="shared" si="9"/>
        <v>75</v>
      </c>
      <c r="H52" s="66">
        <v>9.9</v>
      </c>
      <c r="I52" s="66">
        <f t="shared" si="11"/>
        <v>49.5</v>
      </c>
      <c r="J52" s="19" t="s">
        <v>599</v>
      </c>
      <c r="K52" s="20" t="s">
        <v>165</v>
      </c>
      <c r="L52" s="66">
        <f t="shared" si="4"/>
        <v>30</v>
      </c>
      <c r="M52" s="66">
        <f t="shared" si="5"/>
        <v>15</v>
      </c>
      <c r="N52" s="66">
        <f t="shared" si="6"/>
        <v>15</v>
      </c>
      <c r="O52" s="66">
        <f t="shared" si="7"/>
        <v>15</v>
      </c>
      <c r="P52" s="69"/>
      <c r="Q52" s="65" t="s">
        <v>568</v>
      </c>
      <c r="R52" s="6">
        <f t="shared" si="10"/>
        <v>5</v>
      </c>
      <c r="S52" s="21">
        <v>2</v>
      </c>
      <c r="T52" s="22">
        <v>1</v>
      </c>
      <c r="U52" s="22">
        <v>1</v>
      </c>
      <c r="V52" s="22">
        <v>1</v>
      </c>
      <c r="W52" s="6"/>
    </row>
    <row r="53" s="8" customFormat="1" ht="35" customHeight="1" spans="1:34">
      <c r="A53" s="66">
        <v>54</v>
      </c>
      <c r="B53" s="72" t="s">
        <v>600</v>
      </c>
      <c r="C53" s="68" t="s">
        <v>601</v>
      </c>
      <c r="D53" s="68" t="s">
        <v>156</v>
      </c>
      <c r="E53" s="68">
        <f t="shared" si="8"/>
        <v>5</v>
      </c>
      <c r="F53" s="66">
        <v>12</v>
      </c>
      <c r="G53" s="66">
        <f t="shared" si="9"/>
        <v>60</v>
      </c>
      <c r="H53" s="66">
        <v>8.5</v>
      </c>
      <c r="I53" s="66">
        <f t="shared" si="11"/>
        <v>42.5</v>
      </c>
      <c r="J53" s="19" t="s">
        <v>602</v>
      </c>
      <c r="K53" s="20" t="s">
        <v>25</v>
      </c>
      <c r="L53" s="66">
        <f t="shared" si="4"/>
        <v>24</v>
      </c>
      <c r="M53" s="66">
        <f t="shared" si="5"/>
        <v>12</v>
      </c>
      <c r="N53" s="66">
        <f t="shared" si="6"/>
        <v>12</v>
      </c>
      <c r="O53" s="66">
        <f t="shared" si="7"/>
        <v>12</v>
      </c>
      <c r="P53" s="69"/>
      <c r="Q53" s="65" t="s">
        <v>568</v>
      </c>
      <c r="R53" s="6">
        <f t="shared" si="10"/>
        <v>5</v>
      </c>
      <c r="S53" s="21">
        <v>2</v>
      </c>
      <c r="T53" s="22">
        <v>1</v>
      </c>
      <c r="U53" s="22">
        <v>1</v>
      </c>
      <c r="V53" s="22">
        <v>1</v>
      </c>
      <c r="W53" s="6"/>
    </row>
    <row r="54" s="8" customFormat="1" ht="35" customHeight="1" spans="1:34">
      <c r="A54" s="66">
        <v>57</v>
      </c>
      <c r="B54" s="72" t="s">
        <v>603</v>
      </c>
      <c r="C54" s="68" t="s">
        <v>604</v>
      </c>
      <c r="D54" s="68" t="s">
        <v>515</v>
      </c>
      <c r="E54" s="68">
        <f t="shared" si="8"/>
        <v>2</v>
      </c>
      <c r="F54" s="66">
        <v>20</v>
      </c>
      <c r="G54" s="66">
        <f t="shared" si="9"/>
        <v>40</v>
      </c>
      <c r="H54" s="66">
        <v>13.9</v>
      </c>
      <c r="I54" s="66">
        <f t="shared" si="11"/>
        <v>27.8</v>
      </c>
      <c r="J54" s="19" t="s">
        <v>605</v>
      </c>
      <c r="K54" s="20" t="s">
        <v>125</v>
      </c>
      <c r="L54" s="66">
        <f t="shared" si="4"/>
        <v>40</v>
      </c>
      <c r="M54" s="66">
        <f t="shared" si="5"/>
        <v>0</v>
      </c>
      <c r="N54" s="66">
        <f t="shared" si="6"/>
        <v>0</v>
      </c>
      <c r="O54" s="66">
        <f t="shared" si="7"/>
        <v>0</v>
      </c>
      <c r="P54" s="69"/>
      <c r="Q54" s="80" t="s">
        <v>606</v>
      </c>
      <c r="R54" s="6">
        <f t="shared" si="10"/>
        <v>2</v>
      </c>
      <c r="S54" s="21">
        <v>2</v>
      </c>
      <c r="T54" s="22"/>
      <c r="U54" s="6"/>
      <c r="V54" s="6"/>
      <c r="W54" s="6"/>
    </row>
    <row r="55" ht="35.25" customHeight="1" spans="1:34">
      <c r="A55" s="66">
        <v>59</v>
      </c>
      <c r="B55" s="72" t="s">
        <v>607</v>
      </c>
      <c r="C55" s="68" t="s">
        <v>608</v>
      </c>
      <c r="D55" s="68" t="s">
        <v>107</v>
      </c>
      <c r="E55" s="68">
        <f t="shared" ref="E55:E62" si="12">R55</f>
        <v>58</v>
      </c>
      <c r="F55" s="66">
        <v>18</v>
      </c>
      <c r="G55" s="66">
        <f t="shared" ref="G55:G62" si="13">F55*R55</f>
        <v>1044</v>
      </c>
      <c r="H55" s="66">
        <v>21.36</v>
      </c>
      <c r="I55" s="66">
        <f t="shared" si="11"/>
        <v>1238.88</v>
      </c>
      <c r="J55" s="19" t="s">
        <v>609</v>
      </c>
      <c r="K55" s="20" t="s">
        <v>51</v>
      </c>
      <c r="L55" s="66">
        <f t="shared" ref="L55:L63" si="14">S55*F55</f>
        <v>540</v>
      </c>
      <c r="M55" s="66">
        <f t="shared" ref="M55:M63" si="15">T55*F55</f>
        <v>234</v>
      </c>
      <c r="N55" s="66">
        <f t="shared" ref="N55:N63" si="16">U55*F55</f>
        <v>90</v>
      </c>
      <c r="O55" s="66">
        <f t="shared" ref="O55:O63" si="17">V55*F55</f>
        <v>180</v>
      </c>
      <c r="P55" s="72" t="s">
        <v>610</v>
      </c>
      <c r="Q55" s="65" t="s">
        <v>568</v>
      </c>
      <c r="R55" s="6">
        <f t="shared" ref="R55:R62" si="18">S55+T55+U55+V55+W55</f>
        <v>58</v>
      </c>
      <c r="S55" s="14">
        <v>30</v>
      </c>
      <c r="T55" s="22">
        <v>13</v>
      </c>
      <c r="U55" s="22">
        <v>5</v>
      </c>
      <c r="V55" s="22">
        <v>10</v>
      </c>
      <c r="W55" s="83"/>
      <c r="X55" s="33"/>
      <c r="Y55" s="33"/>
      <c r="Z55" s="33"/>
      <c r="AA55" s="33"/>
      <c r="AB55" s="33"/>
      <c r="AC55" s="33"/>
      <c r="AD55" s="33"/>
      <c r="AE55" s="33"/>
      <c r="AF55" s="33"/>
      <c r="AG55" s="33"/>
      <c r="AH55" s="33"/>
    </row>
    <row r="56" ht="35.25" customHeight="1" spans="1:34">
      <c r="A56" s="66">
        <v>60</v>
      </c>
      <c r="B56" s="72" t="s">
        <v>611</v>
      </c>
      <c r="C56" s="68" t="s">
        <v>612</v>
      </c>
      <c r="D56" s="68" t="s">
        <v>613</v>
      </c>
      <c r="E56" s="68">
        <f t="shared" si="12"/>
        <v>31</v>
      </c>
      <c r="F56" s="66">
        <v>60</v>
      </c>
      <c r="G56" s="66">
        <f t="shared" si="13"/>
        <v>1860</v>
      </c>
      <c r="H56" s="66">
        <f>28.2*2</f>
        <v>56.4</v>
      </c>
      <c r="I56" s="66">
        <f t="shared" si="11"/>
        <v>1748.4</v>
      </c>
      <c r="J56" s="19" t="s">
        <v>614</v>
      </c>
      <c r="K56" s="20" t="s">
        <v>51</v>
      </c>
      <c r="L56" s="66">
        <f t="shared" si="14"/>
        <v>1500</v>
      </c>
      <c r="M56" s="66">
        <f t="shared" si="15"/>
        <v>360</v>
      </c>
      <c r="N56" s="66">
        <f t="shared" si="16"/>
        <v>0</v>
      </c>
      <c r="O56" s="66">
        <f t="shared" si="17"/>
        <v>0</v>
      </c>
      <c r="P56" s="72" t="s">
        <v>615</v>
      </c>
      <c r="Q56" s="65" t="s">
        <v>568</v>
      </c>
      <c r="R56" s="6">
        <f t="shared" si="18"/>
        <v>31</v>
      </c>
      <c r="S56" s="14">
        <v>25</v>
      </c>
      <c r="T56" s="22">
        <v>6</v>
      </c>
      <c r="U56" s="22"/>
      <c r="V56" s="22"/>
      <c r="W56" s="83"/>
      <c r="X56" s="33"/>
      <c r="Y56" s="33"/>
      <c r="Z56" s="33"/>
      <c r="AA56" s="33"/>
      <c r="AB56" s="33"/>
      <c r="AC56" s="33"/>
      <c r="AD56" s="33"/>
      <c r="AE56" s="33"/>
      <c r="AF56" s="33"/>
      <c r="AG56" s="33"/>
      <c r="AH56" s="33"/>
    </row>
    <row r="57" ht="35.25" customHeight="1" spans="1:34">
      <c r="A57" s="66">
        <v>61</v>
      </c>
      <c r="B57" s="72" t="s">
        <v>611</v>
      </c>
      <c r="C57" s="68" t="s">
        <v>616</v>
      </c>
      <c r="D57" s="68" t="s">
        <v>613</v>
      </c>
      <c r="E57" s="68">
        <f t="shared" si="12"/>
        <v>10</v>
      </c>
      <c r="F57" s="66">
        <v>80</v>
      </c>
      <c r="G57" s="66">
        <f t="shared" si="13"/>
        <v>800</v>
      </c>
      <c r="H57" s="66">
        <v>95</v>
      </c>
      <c r="I57" s="66">
        <f t="shared" si="11"/>
        <v>950</v>
      </c>
      <c r="J57" s="19" t="s">
        <v>617</v>
      </c>
      <c r="K57" s="36" t="s">
        <v>25</v>
      </c>
      <c r="L57" s="66">
        <f t="shared" si="14"/>
        <v>0</v>
      </c>
      <c r="M57" s="66">
        <f t="shared" si="15"/>
        <v>320</v>
      </c>
      <c r="N57" s="66">
        <f t="shared" si="16"/>
        <v>160</v>
      </c>
      <c r="O57" s="66">
        <f t="shared" si="17"/>
        <v>320</v>
      </c>
      <c r="P57" s="72"/>
      <c r="Q57" s="65" t="s">
        <v>568</v>
      </c>
      <c r="R57" s="6">
        <f t="shared" si="18"/>
        <v>10</v>
      </c>
      <c r="S57" s="14">
        <v>0</v>
      </c>
      <c r="T57" s="22">
        <v>4</v>
      </c>
      <c r="U57" s="22">
        <v>2</v>
      </c>
      <c r="V57" s="22">
        <v>4</v>
      </c>
      <c r="W57" s="83"/>
      <c r="X57" s="33"/>
      <c r="Y57" s="33"/>
      <c r="Z57" s="33"/>
      <c r="AA57" s="33"/>
      <c r="AB57" s="33"/>
      <c r="AC57" s="33"/>
      <c r="AD57" s="33"/>
      <c r="AE57" s="33"/>
      <c r="AF57" s="33"/>
      <c r="AG57" s="33"/>
      <c r="AH57" s="33"/>
    </row>
    <row r="58" ht="35.25" customHeight="1" spans="1:34">
      <c r="A58" s="84"/>
      <c r="B58" s="85"/>
      <c r="C58" s="85"/>
      <c r="D58" s="85"/>
      <c r="E58" s="85"/>
      <c r="F58" s="84"/>
      <c r="G58" s="84"/>
      <c r="H58" s="84"/>
      <c r="I58" s="84"/>
      <c r="J58" s="66"/>
      <c r="K58" s="86"/>
      <c r="L58" s="66"/>
      <c r="M58" s="66"/>
      <c r="N58" s="66"/>
      <c r="O58" s="66"/>
      <c r="P58" s="72"/>
      <c r="Q58" s="65"/>
      <c r="R58" s="6"/>
      <c r="S58" s="14"/>
      <c r="T58" s="22"/>
      <c r="U58" s="22"/>
      <c r="V58" s="22"/>
      <c r="W58" s="83"/>
      <c r="X58" s="33"/>
      <c r="Y58" s="33"/>
      <c r="Z58" s="33"/>
      <c r="AA58" s="33"/>
      <c r="AB58" s="33"/>
      <c r="AC58" s="33"/>
      <c r="AD58" s="33"/>
      <c r="AE58" s="33"/>
      <c r="AF58" s="33"/>
      <c r="AG58" s="33"/>
      <c r="AH58" s="33"/>
    </row>
    <row r="59" s="8" customFormat="1" ht="35" customHeight="1" spans="1:34">
      <c r="A59" s="66">
        <v>63</v>
      </c>
      <c r="B59" s="68" t="s">
        <v>618</v>
      </c>
      <c r="C59" s="68" t="s">
        <v>619</v>
      </c>
      <c r="D59" s="68" t="s">
        <v>54</v>
      </c>
      <c r="E59" s="68">
        <f t="shared" si="12"/>
        <v>6</v>
      </c>
      <c r="F59" s="66">
        <v>60</v>
      </c>
      <c r="G59" s="66">
        <f t="shared" si="13"/>
        <v>360</v>
      </c>
      <c r="H59" s="66">
        <v>52.9</v>
      </c>
      <c r="I59" s="66">
        <f>H59*E59</f>
        <v>317.4</v>
      </c>
      <c r="J59" s="19" t="s">
        <v>620</v>
      </c>
      <c r="K59" s="36" t="s">
        <v>25</v>
      </c>
      <c r="L59" s="66">
        <f t="shared" si="14"/>
        <v>300</v>
      </c>
      <c r="M59" s="66">
        <f t="shared" si="15"/>
        <v>60</v>
      </c>
      <c r="N59" s="66">
        <f t="shared" si="16"/>
        <v>0</v>
      </c>
      <c r="O59" s="66">
        <f t="shared" si="17"/>
        <v>0</v>
      </c>
      <c r="P59" s="69"/>
      <c r="Q59" s="87" t="s">
        <v>621</v>
      </c>
      <c r="R59" s="6">
        <f t="shared" si="18"/>
        <v>6</v>
      </c>
      <c r="S59" s="14">
        <v>5</v>
      </c>
      <c r="T59" s="22">
        <v>1</v>
      </c>
      <c r="U59" s="22"/>
      <c r="V59" s="22"/>
      <c r="W59" s="6"/>
    </row>
    <row r="60" s="8" customFormat="1" ht="35" customHeight="1" spans="1:34">
      <c r="A60" s="66">
        <v>64</v>
      </c>
      <c r="B60" s="67" t="s">
        <v>622</v>
      </c>
      <c r="C60" s="67" t="s">
        <v>623</v>
      </c>
      <c r="D60" s="88" t="s">
        <v>107</v>
      </c>
      <c r="E60" s="72">
        <f t="shared" si="12"/>
        <v>10</v>
      </c>
      <c r="F60" s="81">
        <v>20</v>
      </c>
      <c r="G60" s="69">
        <f t="shared" si="13"/>
        <v>200</v>
      </c>
      <c r="H60" s="66">
        <v>13.9</v>
      </c>
      <c r="I60" s="66">
        <f>H60*E60</f>
        <v>139</v>
      </c>
      <c r="J60" s="40" t="s">
        <v>605</v>
      </c>
      <c r="K60" s="36" t="s">
        <v>125</v>
      </c>
      <c r="L60" s="69">
        <f t="shared" si="14"/>
        <v>200</v>
      </c>
      <c r="M60" s="69">
        <f t="shared" si="15"/>
        <v>0</v>
      </c>
      <c r="N60" s="69">
        <f t="shared" si="16"/>
        <v>0</v>
      </c>
      <c r="O60" s="69">
        <f t="shared" si="17"/>
        <v>0</v>
      </c>
      <c r="P60" s="14"/>
      <c r="Q60" s="65" t="s">
        <v>568</v>
      </c>
      <c r="R60" s="14">
        <f t="shared" si="18"/>
        <v>10</v>
      </c>
      <c r="S60" s="14">
        <v>10</v>
      </c>
      <c r="T60" s="22"/>
      <c r="U60" s="22"/>
      <c r="V60" s="22"/>
      <c r="W60" s="14"/>
    </row>
    <row r="61" ht="103.5" spans="1:34">
      <c r="A61" s="66">
        <v>65</v>
      </c>
      <c r="B61" s="89" t="s">
        <v>624</v>
      </c>
      <c r="C61" s="89" t="s">
        <v>625</v>
      </c>
      <c r="D61" s="89" t="s">
        <v>184</v>
      </c>
      <c r="E61" s="68">
        <f t="shared" si="12"/>
        <v>50</v>
      </c>
      <c r="F61" s="21">
        <v>23</v>
      </c>
      <c r="G61" s="66">
        <f t="shared" si="13"/>
        <v>1150</v>
      </c>
      <c r="H61" s="66">
        <v>9.55</v>
      </c>
      <c r="I61" s="66">
        <f>H61*E61</f>
        <v>477.5</v>
      </c>
      <c r="J61" s="40" t="s">
        <v>626</v>
      </c>
      <c r="K61" s="35" t="s">
        <v>25</v>
      </c>
      <c r="L61" s="66">
        <f t="shared" si="14"/>
        <v>460</v>
      </c>
      <c r="M61" s="66">
        <f t="shared" si="15"/>
        <v>0</v>
      </c>
      <c r="N61" s="66">
        <f t="shared" si="16"/>
        <v>230</v>
      </c>
      <c r="O61" s="66">
        <f t="shared" si="17"/>
        <v>460</v>
      </c>
      <c r="P61" s="14"/>
      <c r="Q61" s="65" t="s">
        <v>568</v>
      </c>
      <c r="R61" s="6">
        <f t="shared" si="18"/>
        <v>50</v>
      </c>
      <c r="S61" s="14">
        <v>20</v>
      </c>
      <c r="T61" s="22"/>
      <c r="U61" s="22">
        <v>10</v>
      </c>
      <c r="V61" s="22">
        <v>20</v>
      </c>
      <c r="W61" s="14"/>
    </row>
    <row r="62" ht="69" spans="1:34">
      <c r="A62" s="66">
        <v>66</v>
      </c>
      <c r="B62" s="89" t="s">
        <v>627</v>
      </c>
      <c r="C62" s="89" t="s">
        <v>628</v>
      </c>
      <c r="D62" s="89" t="s">
        <v>184</v>
      </c>
      <c r="E62" s="68">
        <f t="shared" si="12"/>
        <v>52</v>
      </c>
      <c r="F62" s="21">
        <v>15</v>
      </c>
      <c r="G62" s="66">
        <f t="shared" si="13"/>
        <v>780</v>
      </c>
      <c r="H62" s="66">
        <v>15</v>
      </c>
      <c r="I62" s="66">
        <f>H62*E62</f>
        <v>780</v>
      </c>
      <c r="J62" s="19" t="s">
        <v>629</v>
      </c>
      <c r="K62" s="35" t="s">
        <v>25</v>
      </c>
      <c r="L62" s="66">
        <f t="shared" si="14"/>
        <v>300</v>
      </c>
      <c r="M62" s="66">
        <f t="shared" si="15"/>
        <v>30</v>
      </c>
      <c r="N62" s="66">
        <f t="shared" si="16"/>
        <v>150</v>
      </c>
      <c r="O62" s="66">
        <f t="shared" si="17"/>
        <v>300</v>
      </c>
      <c r="P62" s="14"/>
      <c r="Q62" s="65" t="s">
        <v>568</v>
      </c>
      <c r="R62" s="6">
        <f t="shared" si="18"/>
        <v>52</v>
      </c>
      <c r="S62" s="14">
        <v>20</v>
      </c>
      <c r="T62" s="22">
        <v>2</v>
      </c>
      <c r="U62" s="22">
        <v>10</v>
      </c>
      <c r="V62" s="22">
        <v>20</v>
      </c>
      <c r="W62" s="14"/>
    </row>
    <row r="63" ht="31.5" customHeight="1" spans="1:34">
      <c r="A63" s="89"/>
      <c r="B63" s="89" t="s">
        <v>414</v>
      </c>
      <c r="C63" s="89"/>
      <c r="D63" s="89"/>
      <c r="E63" s="89"/>
      <c r="F63" s="89"/>
      <c r="G63" s="89">
        <f>SUM(G3:G62)</f>
        <v>36448.5</v>
      </c>
      <c r="H63" s="89"/>
      <c r="I63" s="89">
        <f>SUM(I3:I62)</f>
        <v>34544.42</v>
      </c>
      <c r="J63" s="89"/>
      <c r="K63" s="89"/>
      <c r="L63" s="89">
        <f>SUM(L3:L62)</f>
        <v>16558.5</v>
      </c>
      <c r="M63" s="89">
        <f>SUM(M3:M62)</f>
        <v>7490</v>
      </c>
      <c r="N63" s="89">
        <f>SUM(N3:N62)</f>
        <v>3506</v>
      </c>
      <c r="O63" s="89">
        <f>SUM(O3:O62)</f>
        <v>8894</v>
      </c>
      <c r="P63" s="89"/>
      <c r="Q63" s="90"/>
      <c r="R63" s="89"/>
      <c r="S63" s="89"/>
      <c r="T63" s="89"/>
      <c r="U63" s="89"/>
      <c r="V63" s="89"/>
      <c r="W63" s="89"/>
    </row>
  </sheetData>
  <mergeCells count="2">
    <mergeCell ref="A1:P1"/>
    <mergeCell ref="R1:W1"/>
  </mergeCells>
  <pageMargins left="0.751388888888889" right="0.751388888888889" top="1" bottom="1" header="0.5" footer="0.5"/>
  <pageSetup paperSize="9" scale="86" fitToHeight="0"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秩序维护">
    <pageSetUpPr fitToPage="1"/>
  </sheetPr>
  <dimension ref="A1:AH33"/>
  <sheetViews>
    <sheetView topLeftCell="A21" workbookViewId="0">
      <selection activeCell="H43" sqref="H43"/>
    </sheetView>
  </sheetViews>
  <sheetFormatPr defaultColWidth="9" defaultRowHeight="14.25"/>
  <cols>
    <col min="2" max="2" width="14.7166666666667" customWidth="1"/>
    <col min="3" max="3" width="15.9583333333333" customWidth="1"/>
    <col min="9" max="9" width="9.375"/>
    <col min="10" max="10" width="14.625" customWidth="1"/>
    <col min="11" max="11" width="20.875" customWidth="1"/>
    <col min="12" max="15" width="9" customWidth="1"/>
    <col min="18" max="18" width="9" customWidth="1"/>
    <col min="19" max="19" width="9" style="33" customWidth="1"/>
    <col min="20" max="23" width="9" customWidth="1"/>
  </cols>
  <sheetData>
    <row r="1" ht="36" customHeight="1" spans="1:34">
      <c r="A1" s="34" t="s">
        <v>630</v>
      </c>
      <c r="B1" s="9"/>
      <c r="C1" s="9"/>
      <c r="D1" s="9"/>
      <c r="E1" s="9"/>
      <c r="F1" s="9"/>
      <c r="G1" s="9"/>
      <c r="H1" s="9"/>
      <c r="I1" s="9"/>
      <c r="J1" s="9"/>
      <c r="K1" s="9"/>
      <c r="L1" s="9"/>
      <c r="M1" s="9"/>
      <c r="N1" s="9"/>
      <c r="O1" s="9"/>
      <c r="P1" s="9"/>
      <c r="Q1" s="10"/>
      <c r="R1" s="6" t="s">
        <v>445</v>
      </c>
      <c r="S1" s="6"/>
      <c r="T1" s="6"/>
      <c r="U1" s="6"/>
      <c r="V1" s="6"/>
      <c r="W1" s="6"/>
    </row>
    <row r="2" ht="42.75" spans="1:34">
      <c r="A2" s="6" t="s">
        <v>1</v>
      </c>
      <c r="B2" s="6" t="s">
        <v>2</v>
      </c>
      <c r="C2" s="6" t="s">
        <v>3</v>
      </c>
      <c r="D2" s="6" t="s">
        <v>4</v>
      </c>
      <c r="E2" s="6" t="s">
        <v>5</v>
      </c>
      <c r="F2" s="6" t="s">
        <v>6</v>
      </c>
      <c r="G2" s="6" t="s">
        <v>7</v>
      </c>
      <c r="H2" s="11" t="s">
        <v>8</v>
      </c>
      <c r="I2" s="11" t="s">
        <v>631</v>
      </c>
      <c r="J2" s="12" t="s">
        <v>10</v>
      </c>
      <c r="K2" s="13" t="s">
        <v>11</v>
      </c>
      <c r="L2" s="14" t="s">
        <v>12</v>
      </c>
      <c r="M2" s="6" t="s">
        <v>13</v>
      </c>
      <c r="N2" s="6" t="s">
        <v>14</v>
      </c>
      <c r="O2" s="6" t="s">
        <v>15</v>
      </c>
      <c r="P2" s="6" t="s">
        <v>17</v>
      </c>
      <c r="Q2" s="6" t="s">
        <v>18</v>
      </c>
      <c r="R2" s="15" t="s">
        <v>19</v>
      </c>
      <c r="S2" s="14" t="s">
        <v>12</v>
      </c>
      <c r="T2" s="6" t="s">
        <v>13</v>
      </c>
      <c r="U2" s="6" t="s">
        <v>14</v>
      </c>
      <c r="V2" s="6" t="s">
        <v>15</v>
      </c>
      <c r="W2" s="16" t="s">
        <v>20</v>
      </c>
    </row>
    <row r="3" hidden="1" spans="1:34">
      <c r="Q3" s="6"/>
    </row>
    <row r="4" ht="35.25" customHeight="1" spans="1:34">
      <c r="A4" s="6">
        <v>1</v>
      </c>
      <c r="B4" s="6" t="s">
        <v>632</v>
      </c>
      <c r="C4" s="6" t="s">
        <v>633</v>
      </c>
      <c r="D4" s="6" t="s">
        <v>634</v>
      </c>
      <c r="E4" s="6">
        <f t="shared" ref="E4:E20" si="0">R4</f>
        <v>22</v>
      </c>
      <c r="F4" s="22">
        <v>35</v>
      </c>
      <c r="G4" s="6">
        <f t="shared" ref="G4:G20" si="1">F4*R4</f>
        <v>770</v>
      </c>
      <c r="H4" s="6">
        <v>32.6</v>
      </c>
      <c r="I4" s="6">
        <f>H4*E4</f>
        <v>717.2</v>
      </c>
      <c r="J4" s="19" t="s">
        <v>635</v>
      </c>
      <c r="K4" s="35" t="s">
        <v>51</v>
      </c>
      <c r="L4" s="6">
        <f t="shared" ref="L4:L20" si="2">S4*F4</f>
        <v>210</v>
      </c>
      <c r="M4" s="6">
        <f t="shared" ref="M4:M20" si="3">F4*T4</f>
        <v>210</v>
      </c>
      <c r="N4" s="6">
        <f t="shared" ref="N4:N20" si="4">U4*F4</f>
        <v>175</v>
      </c>
      <c r="O4" s="6">
        <f t="shared" ref="O4:O20" si="5">V4*F4</f>
        <v>175</v>
      </c>
      <c r="P4" s="6"/>
      <c r="Q4" s="28" t="s">
        <v>636</v>
      </c>
      <c r="R4" s="15">
        <f t="shared" ref="R4:R20" si="6">S4+T4+U4+V4+W4</f>
        <v>22</v>
      </c>
      <c r="S4" s="14">
        <v>6</v>
      </c>
      <c r="T4" s="22">
        <v>6</v>
      </c>
      <c r="U4" s="22">
        <v>5</v>
      </c>
      <c r="V4" s="22">
        <v>5</v>
      </c>
      <c r="W4" s="16"/>
    </row>
    <row r="5" ht="35.25" customHeight="1" spans="1:34">
      <c r="A5" s="6">
        <v>2</v>
      </c>
      <c r="B5" s="6" t="s">
        <v>637</v>
      </c>
      <c r="C5" s="6" t="s">
        <v>638</v>
      </c>
      <c r="D5" s="6" t="s">
        <v>639</v>
      </c>
      <c r="E5" s="6">
        <f t="shared" si="0"/>
        <v>22</v>
      </c>
      <c r="F5" s="22">
        <v>35</v>
      </c>
      <c r="G5" s="6">
        <f t="shared" si="1"/>
        <v>770</v>
      </c>
      <c r="H5" s="6">
        <v>23</v>
      </c>
      <c r="I5" s="6">
        <f t="shared" ref="I5:I32" si="7">H5*E5</f>
        <v>506</v>
      </c>
      <c r="J5" s="19" t="s">
        <v>640</v>
      </c>
      <c r="K5" s="35" t="s">
        <v>461</v>
      </c>
      <c r="L5" s="6">
        <f t="shared" si="2"/>
        <v>210</v>
      </c>
      <c r="M5" s="6">
        <f t="shared" si="3"/>
        <v>210</v>
      </c>
      <c r="N5" s="6">
        <f t="shared" si="4"/>
        <v>175</v>
      </c>
      <c r="O5" s="6">
        <f t="shared" si="5"/>
        <v>175</v>
      </c>
      <c r="P5" s="6"/>
      <c r="Q5" s="28" t="s">
        <v>641</v>
      </c>
      <c r="R5" s="15">
        <f t="shared" si="6"/>
        <v>22</v>
      </c>
      <c r="S5" s="14">
        <v>6</v>
      </c>
      <c r="T5" s="22">
        <v>6</v>
      </c>
      <c r="U5" s="22">
        <v>5</v>
      </c>
      <c r="V5" s="22">
        <v>5</v>
      </c>
      <c r="W5" s="16"/>
    </row>
    <row r="6" ht="35.25" customHeight="1" spans="1:34">
      <c r="A6" s="6">
        <v>3</v>
      </c>
      <c r="B6" s="6" t="s">
        <v>642</v>
      </c>
      <c r="C6" s="6" t="s">
        <v>643</v>
      </c>
      <c r="D6" s="6" t="s">
        <v>107</v>
      </c>
      <c r="E6" s="6">
        <f t="shared" si="0"/>
        <v>100</v>
      </c>
      <c r="F6" s="22">
        <v>80</v>
      </c>
      <c r="G6" s="6">
        <f t="shared" si="1"/>
        <v>8000</v>
      </c>
      <c r="H6" s="6">
        <v>54</v>
      </c>
      <c r="I6" s="6">
        <f t="shared" si="7"/>
        <v>5400</v>
      </c>
      <c r="J6" s="19" t="s">
        <v>644</v>
      </c>
      <c r="K6" s="35" t="s">
        <v>51</v>
      </c>
      <c r="L6" s="6">
        <f t="shared" si="2"/>
        <v>2400</v>
      </c>
      <c r="M6" s="6">
        <f t="shared" si="3"/>
        <v>1600</v>
      </c>
      <c r="N6" s="6">
        <f t="shared" si="4"/>
        <v>1600</v>
      </c>
      <c r="O6" s="6">
        <f t="shared" si="5"/>
        <v>2400</v>
      </c>
      <c r="P6" s="6"/>
      <c r="Q6" s="28" t="s">
        <v>645</v>
      </c>
      <c r="R6" s="15">
        <f t="shared" si="6"/>
        <v>100</v>
      </c>
      <c r="S6" s="21">
        <v>30</v>
      </c>
      <c r="T6" s="22">
        <v>20</v>
      </c>
      <c r="U6" s="22">
        <v>20</v>
      </c>
      <c r="V6" s="22">
        <v>30</v>
      </c>
      <c r="W6" s="16"/>
    </row>
    <row r="7" ht="35.25" customHeight="1" spans="1:34">
      <c r="A7" s="6">
        <v>4</v>
      </c>
      <c r="B7" s="6" t="s">
        <v>646</v>
      </c>
      <c r="C7" s="17" t="s">
        <v>647</v>
      </c>
      <c r="D7" s="6" t="s">
        <v>634</v>
      </c>
      <c r="E7" s="6">
        <f t="shared" si="0"/>
        <v>17</v>
      </c>
      <c r="F7" s="22">
        <v>28</v>
      </c>
      <c r="G7" s="6">
        <f t="shared" si="1"/>
        <v>476</v>
      </c>
      <c r="H7" s="6">
        <v>24</v>
      </c>
      <c r="I7" s="6">
        <f t="shared" si="7"/>
        <v>408</v>
      </c>
      <c r="J7" s="19" t="s">
        <v>648</v>
      </c>
      <c r="K7" s="36" t="s">
        <v>25</v>
      </c>
      <c r="L7" s="6">
        <f t="shared" si="2"/>
        <v>112</v>
      </c>
      <c r="M7" s="6">
        <f t="shared" si="3"/>
        <v>84</v>
      </c>
      <c r="N7" s="6">
        <f t="shared" si="4"/>
        <v>140</v>
      </c>
      <c r="O7" s="6">
        <f t="shared" si="5"/>
        <v>140</v>
      </c>
      <c r="P7" s="6"/>
      <c r="Q7" s="28" t="s">
        <v>649</v>
      </c>
      <c r="R7" s="15">
        <f t="shared" si="6"/>
        <v>17</v>
      </c>
      <c r="S7" s="14">
        <v>4</v>
      </c>
      <c r="T7" s="22">
        <v>3</v>
      </c>
      <c r="U7" s="22">
        <v>5</v>
      </c>
      <c r="V7" s="22">
        <v>5</v>
      </c>
      <c r="W7" s="16"/>
    </row>
    <row r="8" ht="35.25" customHeight="1" spans="1:34">
      <c r="A8" s="6"/>
      <c r="B8" s="24"/>
      <c r="C8" s="23"/>
      <c r="D8" s="24"/>
      <c r="E8" s="24"/>
      <c r="F8" s="37"/>
      <c r="G8" s="24"/>
      <c r="H8" s="38"/>
      <c r="I8" s="24"/>
      <c r="J8" s="39"/>
      <c r="K8" s="35"/>
      <c r="L8" s="6"/>
      <c r="M8" s="6"/>
      <c r="N8" s="6"/>
      <c r="O8" s="6"/>
      <c r="P8" s="6"/>
      <c r="Q8" s="28"/>
      <c r="R8" s="15"/>
      <c r="S8" s="14"/>
      <c r="T8" s="22"/>
      <c r="U8" s="22"/>
      <c r="V8" s="22"/>
      <c r="W8" s="16"/>
    </row>
    <row r="9" ht="35.25" customHeight="1" spans="1:34">
      <c r="A9" s="6">
        <v>6</v>
      </c>
      <c r="B9" s="6" t="s">
        <v>650</v>
      </c>
      <c r="C9" s="6" t="s">
        <v>651</v>
      </c>
      <c r="D9" s="6" t="s">
        <v>31</v>
      </c>
      <c r="E9" s="6">
        <f t="shared" si="0"/>
        <v>6</v>
      </c>
      <c r="F9" s="22">
        <v>50</v>
      </c>
      <c r="G9" s="6">
        <f t="shared" si="1"/>
        <v>300</v>
      </c>
      <c r="H9" s="6">
        <v>68.98</v>
      </c>
      <c r="I9" s="6">
        <f t="shared" si="7"/>
        <v>413.88</v>
      </c>
      <c r="J9" s="19" t="s">
        <v>652</v>
      </c>
      <c r="K9" s="20" t="s">
        <v>51</v>
      </c>
      <c r="L9" s="6">
        <f t="shared" si="2"/>
        <v>100</v>
      </c>
      <c r="M9" s="6">
        <f t="shared" si="3"/>
        <v>0</v>
      </c>
      <c r="N9" s="6">
        <f t="shared" si="4"/>
        <v>100</v>
      </c>
      <c r="O9" s="6">
        <f t="shared" si="5"/>
        <v>100</v>
      </c>
      <c r="P9" s="6"/>
      <c r="Q9" s="28" t="s">
        <v>653</v>
      </c>
      <c r="R9" s="15">
        <f t="shared" si="6"/>
        <v>6</v>
      </c>
      <c r="S9" s="14">
        <v>2</v>
      </c>
      <c r="T9" s="6"/>
      <c r="U9" s="22">
        <v>2</v>
      </c>
      <c r="V9" s="22">
        <v>2</v>
      </c>
      <c r="W9" s="16"/>
    </row>
    <row r="10" ht="61" customHeight="1" spans="1:34">
      <c r="A10" s="6">
        <v>7</v>
      </c>
      <c r="B10" s="6" t="s">
        <v>654</v>
      </c>
      <c r="C10" s="6" t="s">
        <v>655</v>
      </c>
      <c r="D10" s="6" t="s">
        <v>656</v>
      </c>
      <c r="E10" s="6">
        <f t="shared" si="0"/>
        <v>49</v>
      </c>
      <c r="F10" s="22">
        <v>38</v>
      </c>
      <c r="G10" s="6">
        <f t="shared" si="1"/>
        <v>1862</v>
      </c>
      <c r="H10" s="6">
        <f>0.16*200</f>
        <v>32</v>
      </c>
      <c r="I10" s="6">
        <f t="shared" si="7"/>
        <v>1568</v>
      </c>
      <c r="J10" s="40" t="s">
        <v>657</v>
      </c>
      <c r="K10" s="20" t="s">
        <v>51</v>
      </c>
      <c r="L10" s="6">
        <f t="shared" si="2"/>
        <v>380</v>
      </c>
      <c r="M10" s="6">
        <f t="shared" si="3"/>
        <v>190</v>
      </c>
      <c r="N10" s="6">
        <f t="shared" si="4"/>
        <v>456</v>
      </c>
      <c r="O10" s="6">
        <f t="shared" si="5"/>
        <v>836</v>
      </c>
      <c r="P10" s="17" t="s">
        <v>658</v>
      </c>
      <c r="Q10" s="28" t="s">
        <v>659</v>
      </c>
      <c r="R10" s="15">
        <f t="shared" si="6"/>
        <v>49</v>
      </c>
      <c r="S10" s="14">
        <v>10</v>
      </c>
      <c r="T10" s="22">
        <v>5</v>
      </c>
      <c r="U10" s="22">
        <v>12</v>
      </c>
      <c r="V10" s="22">
        <v>22</v>
      </c>
      <c r="W10" s="16"/>
    </row>
    <row r="11" ht="33" customHeight="1" spans="1:34">
      <c r="A11" s="6">
        <v>8</v>
      </c>
      <c r="B11" s="6" t="s">
        <v>660</v>
      </c>
      <c r="C11" s="17" t="s">
        <v>661</v>
      </c>
      <c r="D11" s="6" t="s">
        <v>31</v>
      </c>
      <c r="E11" s="6">
        <f t="shared" si="0"/>
        <v>2</v>
      </c>
      <c r="F11" s="22">
        <v>158</v>
      </c>
      <c r="G11" s="6">
        <f t="shared" si="1"/>
        <v>316</v>
      </c>
      <c r="H11" s="6">
        <v>104</v>
      </c>
      <c r="I11" s="6">
        <f t="shared" si="7"/>
        <v>208</v>
      </c>
      <c r="J11" s="40" t="s">
        <v>662</v>
      </c>
      <c r="K11" s="20" t="s">
        <v>25</v>
      </c>
      <c r="L11" s="6">
        <f t="shared" si="2"/>
        <v>316</v>
      </c>
      <c r="M11" s="6">
        <f t="shared" si="3"/>
        <v>0</v>
      </c>
      <c r="N11" s="6">
        <f t="shared" si="4"/>
        <v>0</v>
      </c>
      <c r="O11" s="6">
        <f t="shared" si="5"/>
        <v>0</v>
      </c>
      <c r="P11" s="6"/>
      <c r="Q11" s="28" t="s">
        <v>663</v>
      </c>
      <c r="R11" s="15">
        <f t="shared" si="6"/>
        <v>2</v>
      </c>
      <c r="S11" s="14">
        <v>2</v>
      </c>
      <c r="T11" s="6"/>
      <c r="U11" s="6"/>
      <c r="V11" s="6"/>
      <c r="W11" s="16"/>
    </row>
    <row r="12" ht="33" customHeight="1" spans="1:34">
      <c r="A12" s="6">
        <v>9</v>
      </c>
      <c r="B12" s="6" t="s">
        <v>664</v>
      </c>
      <c r="C12" s="22" t="s">
        <v>665</v>
      </c>
      <c r="D12" s="6" t="s">
        <v>31</v>
      </c>
      <c r="E12" s="6">
        <f t="shared" si="0"/>
        <v>3</v>
      </c>
      <c r="F12" s="22">
        <v>31</v>
      </c>
      <c r="G12" s="6">
        <f t="shared" si="1"/>
        <v>93</v>
      </c>
      <c r="H12" s="6">
        <v>79</v>
      </c>
      <c r="I12" s="6">
        <f t="shared" si="7"/>
        <v>237</v>
      </c>
      <c r="J12" s="40" t="s">
        <v>666</v>
      </c>
      <c r="K12" s="20" t="s">
        <v>25</v>
      </c>
      <c r="L12" s="6">
        <f t="shared" si="2"/>
        <v>62</v>
      </c>
      <c r="M12" s="6">
        <f t="shared" si="3"/>
        <v>0</v>
      </c>
      <c r="N12" s="6">
        <f t="shared" si="4"/>
        <v>0</v>
      </c>
      <c r="O12" s="6">
        <f t="shared" si="5"/>
        <v>31</v>
      </c>
      <c r="P12" s="6"/>
      <c r="Q12" s="28" t="s">
        <v>667</v>
      </c>
      <c r="R12" s="15">
        <f t="shared" si="6"/>
        <v>3</v>
      </c>
      <c r="S12" s="14">
        <v>2</v>
      </c>
      <c r="T12" s="6"/>
      <c r="U12" s="6"/>
      <c r="V12" s="22">
        <v>1</v>
      </c>
      <c r="W12" s="16"/>
    </row>
    <row r="13" ht="35.25" customHeight="1" spans="1:34">
      <c r="A13" s="6">
        <v>10</v>
      </c>
      <c r="B13" s="6" t="s">
        <v>668</v>
      </c>
      <c r="C13" s="17" t="s">
        <v>669</v>
      </c>
      <c r="D13" s="6" t="s">
        <v>42</v>
      </c>
      <c r="E13" s="6">
        <f t="shared" si="0"/>
        <v>2</v>
      </c>
      <c r="F13" s="22">
        <v>20</v>
      </c>
      <c r="G13" s="6">
        <f t="shared" si="1"/>
        <v>40</v>
      </c>
      <c r="H13" s="6">
        <v>15.36</v>
      </c>
      <c r="I13" s="6">
        <f t="shared" si="7"/>
        <v>30.72</v>
      </c>
      <c r="J13" s="19" t="s">
        <v>670</v>
      </c>
      <c r="K13" s="20" t="s">
        <v>51</v>
      </c>
      <c r="L13" s="6">
        <f t="shared" si="2"/>
        <v>40</v>
      </c>
      <c r="M13" s="6">
        <f t="shared" si="3"/>
        <v>0</v>
      </c>
      <c r="N13" s="6">
        <f t="shared" si="4"/>
        <v>0</v>
      </c>
      <c r="O13" s="6">
        <f t="shared" si="5"/>
        <v>0</v>
      </c>
      <c r="P13" s="6"/>
      <c r="Q13" s="28" t="s">
        <v>671</v>
      </c>
      <c r="R13" s="15">
        <f t="shared" si="6"/>
        <v>2</v>
      </c>
      <c r="S13" s="14">
        <v>2</v>
      </c>
      <c r="T13" s="6"/>
      <c r="U13" s="6"/>
      <c r="V13" s="6"/>
      <c r="W13" s="16"/>
    </row>
    <row r="14" ht="35.25" customHeight="1" spans="1:34">
      <c r="A14" s="6">
        <v>11</v>
      </c>
      <c r="B14" s="6" t="s">
        <v>672</v>
      </c>
      <c r="C14" s="17" t="s">
        <v>673</v>
      </c>
      <c r="D14" s="6" t="s">
        <v>634</v>
      </c>
      <c r="E14" s="6">
        <f t="shared" si="0"/>
        <v>2</v>
      </c>
      <c r="F14" s="22">
        <v>65</v>
      </c>
      <c r="G14" s="6">
        <f t="shared" si="1"/>
        <v>130</v>
      </c>
      <c r="H14" s="6">
        <v>86</v>
      </c>
      <c r="I14" s="6">
        <f t="shared" si="7"/>
        <v>172</v>
      </c>
      <c r="J14" s="41" t="s">
        <v>674</v>
      </c>
      <c r="K14" s="20" t="s">
        <v>51</v>
      </c>
      <c r="L14" s="6">
        <f t="shared" si="2"/>
        <v>130</v>
      </c>
      <c r="M14" s="6">
        <f t="shared" si="3"/>
        <v>0</v>
      </c>
      <c r="N14" s="6">
        <f t="shared" si="4"/>
        <v>0</v>
      </c>
      <c r="O14" s="6">
        <f t="shared" si="5"/>
        <v>0</v>
      </c>
      <c r="P14" s="6"/>
      <c r="Q14" s="14" t="s">
        <v>671</v>
      </c>
      <c r="R14" s="15">
        <f t="shared" si="6"/>
        <v>2</v>
      </c>
      <c r="S14" s="14">
        <v>2</v>
      </c>
      <c r="T14" s="6"/>
      <c r="U14" s="6"/>
      <c r="V14" s="6"/>
      <c r="W14" s="16"/>
    </row>
    <row r="15" s="8" customFormat="1" ht="35.25" customHeight="1" spans="1:34">
      <c r="A15" s="6">
        <v>12</v>
      </c>
      <c r="B15" s="6" t="s">
        <v>675</v>
      </c>
      <c r="C15" s="17" t="s">
        <v>676</v>
      </c>
      <c r="D15" s="6" t="s">
        <v>31</v>
      </c>
      <c r="E15" s="6">
        <f t="shared" si="0"/>
        <v>7</v>
      </c>
      <c r="F15" s="22">
        <v>10</v>
      </c>
      <c r="G15" s="6">
        <f t="shared" si="1"/>
        <v>70</v>
      </c>
      <c r="H15" s="6">
        <v>10.35</v>
      </c>
      <c r="I15" s="6">
        <f t="shared" si="7"/>
        <v>72.45</v>
      </c>
      <c r="J15" s="42" t="s">
        <v>677</v>
      </c>
      <c r="K15" s="20" t="s">
        <v>51</v>
      </c>
      <c r="L15" s="6">
        <f t="shared" si="2"/>
        <v>20</v>
      </c>
      <c r="M15" s="6">
        <f t="shared" si="3"/>
        <v>20</v>
      </c>
      <c r="N15" s="6">
        <f t="shared" si="4"/>
        <v>0</v>
      </c>
      <c r="O15" s="6">
        <f t="shared" si="5"/>
        <v>30</v>
      </c>
      <c r="P15" s="6"/>
      <c r="Q15" s="28" t="s">
        <v>678</v>
      </c>
      <c r="R15" s="15">
        <f t="shared" si="6"/>
        <v>7</v>
      </c>
      <c r="S15" s="14">
        <v>2</v>
      </c>
      <c r="T15" s="22">
        <v>2</v>
      </c>
      <c r="U15" s="6"/>
      <c r="V15" s="17">
        <v>3</v>
      </c>
      <c r="W15" s="16"/>
      <c r="X15" s="33"/>
      <c r="Y15" s="33"/>
      <c r="Z15" s="33"/>
      <c r="AA15" s="33"/>
      <c r="AB15" s="33"/>
      <c r="AC15" s="33"/>
      <c r="AD15" s="33"/>
      <c r="AE15" s="33"/>
      <c r="AF15" s="33"/>
      <c r="AG15" s="33"/>
      <c r="AH15" s="33"/>
    </row>
    <row r="16" s="8" customFormat="1" ht="55.5" customHeight="1" spans="1:34">
      <c r="A16" s="6"/>
      <c r="B16" s="24"/>
      <c r="C16" s="23"/>
      <c r="D16" s="23"/>
      <c r="E16" s="24"/>
      <c r="F16" s="37"/>
      <c r="G16" s="24"/>
      <c r="H16" s="37"/>
      <c r="I16" s="24"/>
      <c r="J16" s="6"/>
      <c r="K16" s="6"/>
      <c r="L16" s="6"/>
      <c r="M16" s="6"/>
      <c r="N16" s="6"/>
      <c r="O16" s="6"/>
      <c r="P16" s="6"/>
      <c r="Q16" s="28"/>
      <c r="R16" s="15"/>
      <c r="S16" s="14"/>
      <c r="T16" s="6"/>
      <c r="U16" s="22"/>
      <c r="V16" s="43"/>
      <c r="W16" s="16"/>
      <c r="X16" s="44"/>
      <c r="Y16" s="44"/>
      <c r="Z16" s="44"/>
      <c r="AA16" s="44"/>
      <c r="AB16" s="44"/>
      <c r="AC16" s="44"/>
      <c r="AD16" s="44"/>
      <c r="AE16" s="44"/>
      <c r="AF16" s="44"/>
      <c r="AG16" s="44"/>
      <c r="AH16" s="44"/>
    </row>
    <row r="17" s="8" customFormat="1" ht="41" customHeight="1" spans="1:34">
      <c r="A17" s="6"/>
      <c r="B17" s="24"/>
      <c r="C17" s="23"/>
      <c r="D17" s="23"/>
      <c r="E17" s="24"/>
      <c r="F17" s="37"/>
      <c r="G17" s="24"/>
      <c r="H17" s="37"/>
      <c r="I17" s="24"/>
      <c r="J17" s="6"/>
      <c r="K17" s="6"/>
      <c r="L17" s="6"/>
      <c r="M17" s="6"/>
      <c r="N17" s="6"/>
      <c r="O17" s="6"/>
      <c r="P17" s="6"/>
      <c r="Q17" s="28"/>
      <c r="R17" s="15"/>
      <c r="S17" s="14"/>
      <c r="T17" s="6"/>
      <c r="U17" s="22"/>
      <c r="V17" s="43"/>
      <c r="W17" s="16"/>
      <c r="X17" s="44"/>
      <c r="Y17" s="44"/>
      <c r="Z17" s="44"/>
      <c r="AA17" s="44"/>
      <c r="AB17" s="44"/>
      <c r="AC17" s="44"/>
      <c r="AD17" s="44"/>
      <c r="AE17" s="44"/>
      <c r="AF17" s="44"/>
      <c r="AG17" s="44"/>
      <c r="AH17" s="44"/>
    </row>
    <row r="18" s="8" customFormat="1" ht="35" customHeight="1" spans="1:34">
      <c r="A18" s="6"/>
      <c r="B18" s="24"/>
      <c r="C18" s="24"/>
      <c r="D18" s="24"/>
      <c r="E18" s="24"/>
      <c r="F18" s="37"/>
      <c r="G18" s="24"/>
      <c r="H18" s="37"/>
      <c r="I18" s="24"/>
      <c r="J18" s="6"/>
      <c r="K18" s="6"/>
      <c r="L18" s="6"/>
      <c r="M18" s="6"/>
      <c r="N18" s="6"/>
      <c r="O18" s="6"/>
      <c r="P18" s="6"/>
      <c r="Q18" s="28"/>
      <c r="R18" s="15"/>
      <c r="S18" s="14"/>
      <c r="T18" s="22"/>
      <c r="U18" s="22"/>
      <c r="V18" s="43"/>
      <c r="W18" s="16"/>
      <c r="X18" s="44"/>
      <c r="Y18" s="44"/>
      <c r="Z18" s="44"/>
      <c r="AA18" s="44"/>
      <c r="AB18" s="44"/>
      <c r="AC18" s="44"/>
      <c r="AD18" s="44"/>
      <c r="AE18" s="44"/>
      <c r="AF18" s="44"/>
      <c r="AG18" s="44"/>
      <c r="AH18" s="44"/>
    </row>
    <row r="19" s="32" customFormat="1" ht="35" customHeight="1" spans="1:34">
      <c r="A19" s="6"/>
      <c r="B19" s="24"/>
      <c r="C19" s="24"/>
      <c r="D19" s="24"/>
      <c r="E19" s="24"/>
      <c r="F19" s="24"/>
      <c r="G19" s="24"/>
      <c r="H19" s="24"/>
      <c r="I19" s="24"/>
      <c r="J19" s="19"/>
      <c r="K19" s="36"/>
      <c r="L19" s="6"/>
      <c r="M19" s="6"/>
      <c r="N19" s="6"/>
      <c r="O19" s="6"/>
      <c r="P19" s="6"/>
      <c r="Q19" s="14"/>
      <c r="R19" s="15"/>
      <c r="S19" s="14"/>
      <c r="T19" s="22"/>
      <c r="U19" s="45"/>
      <c r="V19" s="6"/>
      <c r="W19" s="46"/>
      <c r="X19" s="47"/>
      <c r="Y19" s="47"/>
      <c r="Z19" s="47"/>
      <c r="AA19" s="47"/>
      <c r="AB19" s="47"/>
      <c r="AC19" s="47"/>
      <c r="AD19" s="47"/>
      <c r="AE19" s="47"/>
      <c r="AF19" s="47"/>
      <c r="AG19" s="47"/>
      <c r="AH19" s="47"/>
    </row>
    <row r="20" s="8" customFormat="1" ht="33" customHeight="1" spans="1:34">
      <c r="A20" s="6">
        <v>17</v>
      </c>
      <c r="B20" s="6" t="s">
        <v>679</v>
      </c>
      <c r="C20" s="6" t="s">
        <v>680</v>
      </c>
      <c r="D20" s="6" t="s">
        <v>31</v>
      </c>
      <c r="E20" s="6">
        <f t="shared" si="0"/>
        <v>15</v>
      </c>
      <c r="F20" s="6">
        <v>380</v>
      </c>
      <c r="G20" s="6">
        <f t="shared" si="1"/>
        <v>5700</v>
      </c>
      <c r="H20" s="6">
        <v>387.5</v>
      </c>
      <c r="I20" s="6">
        <f t="shared" si="7"/>
        <v>5812.5</v>
      </c>
      <c r="J20" s="48" t="s">
        <v>681</v>
      </c>
      <c r="K20" s="35" t="s">
        <v>504</v>
      </c>
      <c r="L20" s="6">
        <f t="shared" si="2"/>
        <v>1900</v>
      </c>
      <c r="M20" s="6">
        <f t="shared" si="3"/>
        <v>0</v>
      </c>
      <c r="N20" s="6">
        <f t="shared" si="4"/>
        <v>0</v>
      </c>
      <c r="O20" s="6">
        <f t="shared" si="5"/>
        <v>3800</v>
      </c>
      <c r="P20" s="6" t="s">
        <v>682</v>
      </c>
      <c r="Q20" s="14" t="s">
        <v>683</v>
      </c>
      <c r="R20" s="15">
        <f t="shared" si="6"/>
        <v>15</v>
      </c>
      <c r="S20" s="14">
        <v>5</v>
      </c>
      <c r="T20" s="22"/>
      <c r="U20" s="6"/>
      <c r="V20" s="6">
        <v>10</v>
      </c>
      <c r="W20" s="16"/>
      <c r="X20" s="44"/>
      <c r="Y20" s="44"/>
      <c r="Z20" s="44"/>
      <c r="AA20" s="44"/>
      <c r="AB20" s="44"/>
      <c r="AC20" s="44"/>
      <c r="AD20" s="44"/>
      <c r="AE20" s="44"/>
      <c r="AF20" s="44"/>
      <c r="AG20" s="44"/>
      <c r="AH20" s="44"/>
    </row>
    <row r="21" ht="35.25" customHeight="1" spans="1:34">
      <c r="A21" s="6">
        <v>18</v>
      </c>
      <c r="B21" s="6" t="s">
        <v>684</v>
      </c>
      <c r="C21" s="49" t="s">
        <v>685</v>
      </c>
      <c r="D21" s="6" t="s">
        <v>546</v>
      </c>
      <c r="E21" s="6">
        <f t="shared" ref="E21:E32" si="8">R21</f>
        <v>80</v>
      </c>
      <c r="F21" s="50">
        <v>5</v>
      </c>
      <c r="G21" s="6">
        <f t="shared" ref="G21:G32" si="9">F21*R21</f>
        <v>400</v>
      </c>
      <c r="H21" s="6">
        <v>5.49</v>
      </c>
      <c r="I21" s="6">
        <f t="shared" si="7"/>
        <v>439.2</v>
      </c>
      <c r="J21" s="51" t="s">
        <v>686</v>
      </c>
      <c r="K21" s="36" t="s">
        <v>25</v>
      </c>
      <c r="L21" s="6">
        <f t="shared" ref="L21:L32" si="10">S21*F21</f>
        <v>250</v>
      </c>
      <c r="M21" s="6">
        <f t="shared" ref="M21:M32" si="11">F21*T21</f>
        <v>150</v>
      </c>
      <c r="N21" s="6">
        <f t="shared" ref="N21:N32" si="12">U21*F21</f>
        <v>0</v>
      </c>
      <c r="O21" s="6">
        <f t="shared" ref="O21:O32" si="13">V21*F21</f>
        <v>0</v>
      </c>
      <c r="P21" s="52"/>
      <c r="Q21" s="14" t="s">
        <v>683</v>
      </c>
      <c r="R21" s="15">
        <f t="shared" ref="R21:R32" si="14">S21+T21+U21+V21+W21</f>
        <v>80</v>
      </c>
      <c r="S21" s="14">
        <v>50</v>
      </c>
      <c r="T21" s="22">
        <v>30</v>
      </c>
      <c r="U21" s="52"/>
      <c r="V21" s="52"/>
      <c r="W21" s="52"/>
    </row>
    <row r="22" ht="35.25" customHeight="1" spans="1:34">
      <c r="A22" s="6">
        <v>19</v>
      </c>
      <c r="B22" s="6" t="s">
        <v>687</v>
      </c>
      <c r="C22" s="50" t="s">
        <v>688</v>
      </c>
      <c r="D22" s="6" t="s">
        <v>112</v>
      </c>
      <c r="E22" s="6">
        <f t="shared" si="8"/>
        <v>6</v>
      </c>
      <c r="F22" s="50">
        <v>20</v>
      </c>
      <c r="G22" s="6">
        <f t="shared" si="9"/>
        <v>120</v>
      </c>
      <c r="H22" s="6">
        <v>20</v>
      </c>
      <c r="I22" s="6">
        <f t="shared" si="7"/>
        <v>120</v>
      </c>
      <c r="J22" s="19" t="s">
        <v>689</v>
      </c>
      <c r="K22" s="20" t="s">
        <v>51</v>
      </c>
      <c r="L22" s="6">
        <f t="shared" si="10"/>
        <v>60</v>
      </c>
      <c r="M22" s="6">
        <f t="shared" si="11"/>
        <v>20</v>
      </c>
      <c r="N22" s="6">
        <f t="shared" si="12"/>
        <v>20</v>
      </c>
      <c r="O22" s="6">
        <f t="shared" si="13"/>
        <v>20</v>
      </c>
      <c r="P22" s="52"/>
      <c r="Q22" s="28" t="s">
        <v>690</v>
      </c>
      <c r="R22" s="15">
        <f t="shared" si="14"/>
        <v>6</v>
      </c>
      <c r="S22" s="14">
        <v>3</v>
      </c>
      <c r="T22" s="22">
        <v>1</v>
      </c>
      <c r="U22" s="53">
        <v>1</v>
      </c>
      <c r="V22" s="53">
        <v>1</v>
      </c>
      <c r="W22" s="52"/>
    </row>
    <row r="23" ht="35.25" customHeight="1" spans="1:34">
      <c r="A23" s="6">
        <v>20</v>
      </c>
      <c r="B23" s="6" t="s">
        <v>691</v>
      </c>
      <c r="C23" s="50" t="s">
        <v>692</v>
      </c>
      <c r="D23" s="6" t="s">
        <v>31</v>
      </c>
      <c r="E23" s="6">
        <f t="shared" si="8"/>
        <v>40</v>
      </c>
      <c r="F23" s="50">
        <v>22</v>
      </c>
      <c r="G23" s="6">
        <f t="shared" si="9"/>
        <v>880</v>
      </c>
      <c r="H23" s="6">
        <v>20</v>
      </c>
      <c r="I23" s="6">
        <f t="shared" si="7"/>
        <v>800</v>
      </c>
      <c r="J23" s="19" t="s">
        <v>693</v>
      </c>
      <c r="K23" s="20" t="s">
        <v>25</v>
      </c>
      <c r="L23" s="6">
        <f t="shared" si="10"/>
        <v>660</v>
      </c>
      <c r="M23" s="6">
        <f t="shared" si="11"/>
        <v>220</v>
      </c>
      <c r="N23" s="6">
        <f t="shared" si="12"/>
        <v>0</v>
      </c>
      <c r="O23" s="6">
        <f t="shared" si="13"/>
        <v>0</v>
      </c>
      <c r="P23" s="52"/>
      <c r="Q23" s="28" t="s">
        <v>694</v>
      </c>
      <c r="R23" s="15">
        <f t="shared" si="14"/>
        <v>40</v>
      </c>
      <c r="S23" s="14">
        <v>30</v>
      </c>
      <c r="T23" s="22">
        <v>10</v>
      </c>
      <c r="U23" s="53"/>
      <c r="V23" s="53"/>
      <c r="W23" s="52"/>
    </row>
    <row r="24" ht="35.25" customHeight="1" spans="1:34">
      <c r="A24" s="6">
        <v>21</v>
      </c>
      <c r="B24" s="6" t="s">
        <v>695</v>
      </c>
      <c r="C24" s="49" t="s">
        <v>696</v>
      </c>
      <c r="D24" s="6" t="s">
        <v>112</v>
      </c>
      <c r="E24" s="6">
        <f t="shared" si="8"/>
        <v>5</v>
      </c>
      <c r="F24" s="50">
        <v>38</v>
      </c>
      <c r="G24" s="6">
        <f t="shared" si="9"/>
        <v>190</v>
      </c>
      <c r="H24" s="6">
        <v>38</v>
      </c>
      <c r="I24" s="6">
        <f t="shared" si="7"/>
        <v>190</v>
      </c>
      <c r="J24" s="40" t="s">
        <v>697</v>
      </c>
      <c r="K24" s="20" t="s">
        <v>25</v>
      </c>
      <c r="L24" s="6">
        <f t="shared" si="10"/>
        <v>114</v>
      </c>
      <c r="M24" s="6">
        <f t="shared" si="11"/>
        <v>38</v>
      </c>
      <c r="N24" s="6">
        <f t="shared" si="12"/>
        <v>38</v>
      </c>
      <c r="O24" s="6">
        <f t="shared" si="13"/>
        <v>0</v>
      </c>
      <c r="P24" s="52"/>
      <c r="Q24" s="28" t="s">
        <v>690</v>
      </c>
      <c r="R24" s="15">
        <f t="shared" si="14"/>
        <v>5</v>
      </c>
      <c r="S24" s="14">
        <v>3</v>
      </c>
      <c r="T24" s="22">
        <v>1</v>
      </c>
      <c r="U24" s="53">
        <v>1</v>
      </c>
      <c r="V24" s="53"/>
      <c r="W24" s="52"/>
    </row>
    <row r="25" ht="35.25" customHeight="1" spans="1:34">
      <c r="A25" s="6">
        <v>22</v>
      </c>
      <c r="B25" s="6" t="s">
        <v>698</v>
      </c>
      <c r="C25" s="49" t="s">
        <v>699</v>
      </c>
      <c r="D25" s="6" t="s">
        <v>31</v>
      </c>
      <c r="E25" s="6">
        <f t="shared" si="8"/>
        <v>50</v>
      </c>
      <c r="F25" s="50">
        <v>15</v>
      </c>
      <c r="G25" s="6">
        <f t="shared" si="9"/>
        <v>750</v>
      </c>
      <c r="H25" s="6">
        <v>15.8</v>
      </c>
      <c r="I25" s="6">
        <f t="shared" si="7"/>
        <v>790</v>
      </c>
      <c r="J25" s="19" t="s">
        <v>700</v>
      </c>
      <c r="K25" s="20" t="s">
        <v>51</v>
      </c>
      <c r="L25" s="6">
        <f t="shared" si="10"/>
        <v>600</v>
      </c>
      <c r="M25" s="6">
        <f t="shared" si="11"/>
        <v>150</v>
      </c>
      <c r="N25" s="6">
        <f t="shared" si="12"/>
        <v>0</v>
      </c>
      <c r="O25" s="6">
        <f t="shared" si="13"/>
        <v>0</v>
      </c>
      <c r="P25" s="52"/>
      <c r="Q25" s="28" t="s">
        <v>701</v>
      </c>
      <c r="R25" s="15">
        <f t="shared" si="14"/>
        <v>50</v>
      </c>
      <c r="S25" s="14">
        <v>40</v>
      </c>
      <c r="T25" s="6">
        <v>10</v>
      </c>
      <c r="U25" s="52"/>
      <c r="V25" s="52"/>
      <c r="W25" s="52"/>
    </row>
    <row r="26" ht="35.25" customHeight="1" spans="1:34">
      <c r="A26" s="6">
        <v>23</v>
      </c>
      <c r="B26" s="6" t="s">
        <v>702</v>
      </c>
      <c r="C26" s="49" t="s">
        <v>703</v>
      </c>
      <c r="D26" s="6" t="s">
        <v>156</v>
      </c>
      <c r="E26" s="6">
        <f t="shared" si="8"/>
        <v>46</v>
      </c>
      <c r="F26" s="54">
        <v>110</v>
      </c>
      <c r="G26" s="6">
        <f t="shared" si="9"/>
        <v>5060</v>
      </c>
      <c r="H26" s="6">
        <v>90</v>
      </c>
      <c r="I26" s="6">
        <f t="shared" si="7"/>
        <v>4140</v>
      </c>
      <c r="J26" s="19" t="s">
        <v>704</v>
      </c>
      <c r="K26" s="20" t="s">
        <v>25</v>
      </c>
      <c r="L26" s="6">
        <f t="shared" si="10"/>
        <v>880</v>
      </c>
      <c r="M26" s="6">
        <f t="shared" si="11"/>
        <v>880</v>
      </c>
      <c r="N26" s="6">
        <f t="shared" si="12"/>
        <v>1100</v>
      </c>
      <c r="O26" s="6">
        <f t="shared" si="13"/>
        <v>2200</v>
      </c>
      <c r="P26" s="52"/>
      <c r="Q26" s="28" t="s">
        <v>705</v>
      </c>
      <c r="R26" s="15">
        <f t="shared" si="14"/>
        <v>46</v>
      </c>
      <c r="S26" s="14">
        <v>8</v>
      </c>
      <c r="T26" s="21">
        <v>8</v>
      </c>
      <c r="U26" s="55">
        <v>10</v>
      </c>
      <c r="V26" s="55">
        <v>20</v>
      </c>
      <c r="W26" s="52"/>
    </row>
    <row r="27" ht="35.25" customHeight="1" spans="1:34">
      <c r="A27" s="6">
        <v>24</v>
      </c>
      <c r="B27" s="6" t="s">
        <v>706</v>
      </c>
      <c r="C27" s="56" t="s">
        <v>707</v>
      </c>
      <c r="D27" s="6" t="s">
        <v>299</v>
      </c>
      <c r="E27" s="6">
        <f t="shared" si="8"/>
        <v>50</v>
      </c>
      <c r="F27" s="57">
        <v>30</v>
      </c>
      <c r="G27" s="6">
        <f t="shared" si="9"/>
        <v>1500</v>
      </c>
      <c r="H27" s="6">
        <v>17.5</v>
      </c>
      <c r="I27" s="6">
        <f t="shared" si="7"/>
        <v>875</v>
      </c>
      <c r="J27" s="19" t="s">
        <v>708</v>
      </c>
      <c r="K27" s="20" t="s">
        <v>25</v>
      </c>
      <c r="L27" s="6">
        <f t="shared" si="10"/>
        <v>900</v>
      </c>
      <c r="M27" s="6">
        <f t="shared" si="11"/>
        <v>600</v>
      </c>
      <c r="N27" s="6">
        <f t="shared" si="12"/>
        <v>0</v>
      </c>
      <c r="O27" s="6">
        <f t="shared" si="13"/>
        <v>0</v>
      </c>
      <c r="P27" s="58"/>
      <c r="Q27" s="28" t="s">
        <v>709</v>
      </c>
      <c r="R27" s="15">
        <f t="shared" si="14"/>
        <v>50</v>
      </c>
      <c r="S27" s="14">
        <v>30</v>
      </c>
      <c r="T27" s="22">
        <v>20</v>
      </c>
      <c r="U27" s="58"/>
      <c r="V27" s="58"/>
      <c r="W27" s="58"/>
    </row>
    <row r="28" ht="30" customHeight="1" spans="1:34">
      <c r="A28" s="6">
        <v>25</v>
      </c>
      <c r="B28" s="6" t="s">
        <v>710</v>
      </c>
      <c r="C28" s="14"/>
      <c r="D28" s="6" t="s">
        <v>711</v>
      </c>
      <c r="E28" s="6">
        <f t="shared" si="8"/>
        <v>23</v>
      </c>
      <c r="F28" s="57">
        <v>10</v>
      </c>
      <c r="G28" s="6">
        <f t="shared" si="9"/>
        <v>230</v>
      </c>
      <c r="H28" s="6">
        <v>15</v>
      </c>
      <c r="I28" s="6">
        <f t="shared" si="7"/>
        <v>345</v>
      </c>
      <c r="J28" s="59" t="s">
        <v>712</v>
      </c>
      <c r="K28" s="20" t="s">
        <v>25</v>
      </c>
      <c r="L28" s="6">
        <f t="shared" si="10"/>
        <v>50</v>
      </c>
      <c r="M28" s="6">
        <f t="shared" si="11"/>
        <v>0</v>
      </c>
      <c r="N28" s="6">
        <f t="shared" si="12"/>
        <v>80</v>
      </c>
      <c r="O28" s="6">
        <f t="shared" si="13"/>
        <v>100</v>
      </c>
      <c r="P28" s="52"/>
      <c r="Q28" s="28" t="s">
        <v>713</v>
      </c>
      <c r="R28" s="15">
        <f t="shared" si="14"/>
        <v>23</v>
      </c>
      <c r="S28" s="14">
        <v>5</v>
      </c>
      <c r="T28" s="22"/>
      <c r="U28" s="14">
        <v>8</v>
      </c>
      <c r="V28" s="14">
        <v>10</v>
      </c>
      <c r="W28" s="52"/>
    </row>
    <row r="29" ht="34" customHeight="1" spans="1:34">
      <c r="A29" s="6">
        <v>26</v>
      </c>
      <c r="B29" s="6" t="s">
        <v>714</v>
      </c>
      <c r="C29" s="14" t="s">
        <v>715</v>
      </c>
      <c r="D29" s="6" t="s">
        <v>639</v>
      </c>
      <c r="E29" s="6">
        <f t="shared" si="8"/>
        <v>23</v>
      </c>
      <c r="F29" s="57">
        <v>5</v>
      </c>
      <c r="G29" s="6">
        <f t="shared" si="9"/>
        <v>115</v>
      </c>
      <c r="H29" s="6">
        <v>3.36</v>
      </c>
      <c r="I29" s="6">
        <f t="shared" si="7"/>
        <v>77.28</v>
      </c>
      <c r="J29" s="19" t="s">
        <v>716</v>
      </c>
      <c r="K29" s="20" t="s">
        <v>51</v>
      </c>
      <c r="L29" s="6">
        <f t="shared" si="10"/>
        <v>25</v>
      </c>
      <c r="M29" s="6">
        <f t="shared" si="11"/>
        <v>0</v>
      </c>
      <c r="N29" s="6">
        <f t="shared" si="12"/>
        <v>40</v>
      </c>
      <c r="O29" s="6">
        <f t="shared" si="13"/>
        <v>50</v>
      </c>
      <c r="P29" s="58"/>
      <c r="Q29" s="14" t="s">
        <v>713</v>
      </c>
      <c r="R29" s="15">
        <f t="shared" si="14"/>
        <v>23</v>
      </c>
      <c r="S29" s="14">
        <v>5</v>
      </c>
      <c r="T29" s="22"/>
      <c r="U29" s="14">
        <v>8</v>
      </c>
      <c r="V29" s="14">
        <v>10</v>
      </c>
      <c r="W29" s="58"/>
    </row>
    <row r="30" ht="33" customHeight="1" spans="1:34">
      <c r="A30" s="6">
        <v>27</v>
      </c>
      <c r="B30" s="6" t="s">
        <v>717</v>
      </c>
      <c r="C30" s="14"/>
      <c r="D30" s="6" t="s">
        <v>35</v>
      </c>
      <c r="E30" s="6">
        <f t="shared" si="8"/>
        <v>15</v>
      </c>
      <c r="F30" s="57">
        <v>30</v>
      </c>
      <c r="G30" s="6">
        <f t="shared" si="9"/>
        <v>450</v>
      </c>
      <c r="H30" s="6">
        <v>21</v>
      </c>
      <c r="I30" s="6">
        <f t="shared" si="7"/>
        <v>315</v>
      </c>
      <c r="J30" s="19" t="s">
        <v>718</v>
      </c>
      <c r="K30" s="20" t="s">
        <v>51</v>
      </c>
      <c r="L30" s="6">
        <f t="shared" si="10"/>
        <v>150</v>
      </c>
      <c r="M30" s="6">
        <f t="shared" si="11"/>
        <v>0</v>
      </c>
      <c r="N30" s="6">
        <f t="shared" si="12"/>
        <v>150</v>
      </c>
      <c r="O30" s="6">
        <f t="shared" si="13"/>
        <v>150</v>
      </c>
      <c r="P30" s="52"/>
      <c r="Q30" s="28" t="s">
        <v>719</v>
      </c>
      <c r="R30" s="15">
        <f t="shared" si="14"/>
        <v>15</v>
      </c>
      <c r="S30" s="14">
        <v>5</v>
      </c>
      <c r="T30" s="6"/>
      <c r="U30" s="14">
        <v>5</v>
      </c>
      <c r="V30" s="14">
        <v>5</v>
      </c>
      <c r="W30" s="52"/>
    </row>
    <row r="31" ht="28" customHeight="1" spans="1:34">
      <c r="A31" s="6">
        <v>28</v>
      </c>
      <c r="B31" s="6" t="s">
        <v>720</v>
      </c>
      <c r="C31" s="14"/>
      <c r="D31" s="6" t="s">
        <v>31</v>
      </c>
      <c r="E31" s="6">
        <f t="shared" si="8"/>
        <v>4</v>
      </c>
      <c r="F31" s="57">
        <v>30</v>
      </c>
      <c r="G31" s="6">
        <f t="shared" si="9"/>
        <v>120</v>
      </c>
      <c r="H31" s="6">
        <v>25</v>
      </c>
      <c r="I31" s="6">
        <f t="shared" si="7"/>
        <v>100</v>
      </c>
      <c r="J31" s="42" t="s">
        <v>721</v>
      </c>
      <c r="K31" s="20" t="s">
        <v>51</v>
      </c>
      <c r="L31" s="6">
        <f t="shared" si="10"/>
        <v>30</v>
      </c>
      <c r="M31" s="6">
        <f t="shared" si="11"/>
        <v>30</v>
      </c>
      <c r="N31" s="6">
        <f t="shared" si="12"/>
        <v>30</v>
      </c>
      <c r="O31" s="6">
        <f t="shared" si="13"/>
        <v>30</v>
      </c>
      <c r="P31" s="52"/>
      <c r="Q31" s="28" t="s">
        <v>722</v>
      </c>
      <c r="R31" s="15">
        <f t="shared" si="14"/>
        <v>4</v>
      </c>
      <c r="S31" s="14">
        <v>1</v>
      </c>
      <c r="T31" s="22">
        <v>1</v>
      </c>
      <c r="U31" s="14">
        <v>1</v>
      </c>
      <c r="V31" s="14">
        <v>1</v>
      </c>
      <c r="W31" s="52"/>
    </row>
    <row r="32" ht="39" customHeight="1" spans="1:34">
      <c r="A32" s="6">
        <v>29</v>
      </c>
      <c r="B32" s="6" t="s">
        <v>723</v>
      </c>
      <c r="C32" s="14"/>
      <c r="D32" s="6" t="s">
        <v>31</v>
      </c>
      <c r="E32" s="6">
        <f t="shared" si="8"/>
        <v>4</v>
      </c>
      <c r="F32" s="60">
        <v>200</v>
      </c>
      <c r="G32" s="6">
        <f t="shared" si="9"/>
        <v>800</v>
      </c>
      <c r="H32" s="6">
        <v>200</v>
      </c>
      <c r="I32" s="6">
        <f t="shared" si="7"/>
        <v>800</v>
      </c>
      <c r="J32" s="6"/>
      <c r="K32" s="6"/>
      <c r="L32" s="6">
        <f t="shared" si="10"/>
        <v>200</v>
      </c>
      <c r="M32" s="6">
        <f t="shared" si="11"/>
        <v>200</v>
      </c>
      <c r="N32" s="6">
        <f t="shared" si="12"/>
        <v>200</v>
      </c>
      <c r="O32" s="6">
        <f t="shared" si="13"/>
        <v>200</v>
      </c>
      <c r="P32" s="52"/>
      <c r="Q32" s="28" t="s">
        <v>724</v>
      </c>
      <c r="R32" s="15">
        <f t="shared" si="14"/>
        <v>4</v>
      </c>
      <c r="S32" s="14">
        <v>1</v>
      </c>
      <c r="T32" s="22">
        <v>1</v>
      </c>
      <c r="U32" s="14">
        <v>1</v>
      </c>
      <c r="V32" s="14">
        <v>1</v>
      </c>
      <c r="W32" s="52"/>
    </row>
    <row r="33" ht="34" customHeight="1" spans="1:23">
      <c r="A33" s="6"/>
      <c r="B33" s="17" t="s">
        <v>414</v>
      </c>
      <c r="C33" s="6"/>
      <c r="D33" s="6"/>
      <c r="E33" s="6"/>
      <c r="F33" s="6"/>
      <c r="G33" s="6">
        <f>SUM(G4:G32)</f>
        <v>29142</v>
      </c>
      <c r="H33" s="6"/>
      <c r="I33" s="6">
        <f>SUM(I4:I32)</f>
        <v>24537.23</v>
      </c>
      <c r="J33" s="6"/>
      <c r="K33" s="6"/>
      <c r="L33" s="6">
        <f>SUM(L4:L32)</f>
        <v>9799</v>
      </c>
      <c r="M33" s="6">
        <f>SUM(M4:M32)</f>
        <v>4602</v>
      </c>
      <c r="N33" s="6">
        <f>SUM(N4:N32)</f>
        <v>4304</v>
      </c>
      <c r="O33" s="6">
        <f>SUM(O4:O32)</f>
        <v>10437</v>
      </c>
      <c r="P33" s="6"/>
      <c r="Q33" s="6"/>
      <c r="R33" s="6"/>
      <c r="S33" s="14"/>
      <c r="T33" s="6"/>
      <c r="U33" s="6"/>
      <c r="V33" s="6"/>
      <c r="W33" s="6"/>
    </row>
  </sheetData>
  <mergeCells count="2">
    <mergeCell ref="A1:P1"/>
    <mergeCell ref="R1:W1"/>
  </mergeCells>
  <pageMargins left="0.751388888888889" right="0.751388888888889" top="1" bottom="1" header="0.5" footer="0.5"/>
  <pageSetup paperSize="9" scale="86" fitToHeight="0"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8"/>
  <sheetViews>
    <sheetView workbookViewId="0">
      <pane ySplit="2" topLeftCell="A15" activePane="bottomLeft" state="frozen"/>
      <selection/>
      <selection pane="bottomLeft" activeCell="H26" sqref="H26"/>
    </sheetView>
  </sheetViews>
  <sheetFormatPr defaultColWidth="9" defaultRowHeight="14.25"/>
  <cols>
    <col min="1" max="1" width="4.625" style="8" customWidth="1"/>
    <col min="2" max="2" width="16.625" style="8" customWidth="1"/>
    <col min="3" max="3" width="14" style="8" customWidth="1"/>
    <col min="4" max="4" width="8.75" style="8" customWidth="1"/>
    <col min="5" max="6" width="4.625" style="8" customWidth="1"/>
    <col min="7" max="7" width="6.375" style="8" customWidth="1"/>
    <col min="8" max="9" width="11.9166666666667" style="8" customWidth="1"/>
    <col min="10" max="10" width="12.3" style="8" customWidth="1"/>
    <col min="11" max="11" width="16.05" style="8" customWidth="1"/>
    <col min="12" max="12" width="8.625" style="8" customWidth="1"/>
    <col min="13" max="13" width="6.625" style="8" customWidth="1"/>
    <col min="14" max="15" width="8.625" style="8" customWidth="1"/>
    <col min="16" max="16" width="6.33333333333333" style="8" customWidth="1"/>
    <col min="17" max="17" width="22.25" style="8" customWidth="1"/>
    <col min="18" max="18" width="8.625" style="8" customWidth="1"/>
    <col min="19" max="19" width="10.625" style="8" customWidth="1"/>
    <col min="20" max="20" width="6.625" style="8" customWidth="1"/>
    <col min="21" max="22" width="8.625" style="8" customWidth="1"/>
    <col min="23" max="23" width="10.625" style="8" customWidth="1"/>
    <col min="24" max="34" width="9" style="8"/>
  </cols>
  <sheetData>
    <row r="1" s="8" customFormat="1" ht="20.25" spans="1:23">
      <c r="A1" s="9" t="s">
        <v>725</v>
      </c>
      <c r="B1" s="9"/>
      <c r="C1" s="9"/>
      <c r="D1" s="9"/>
      <c r="E1" s="9"/>
      <c r="F1" s="9"/>
      <c r="G1" s="9"/>
      <c r="H1" s="9"/>
      <c r="I1" s="9"/>
      <c r="J1" s="9"/>
      <c r="K1" s="9"/>
      <c r="L1" s="9"/>
      <c r="M1" s="9"/>
      <c r="N1" s="9"/>
      <c r="O1" s="9"/>
      <c r="P1" s="9"/>
      <c r="Q1" s="10"/>
      <c r="R1" s="6" t="s">
        <v>445</v>
      </c>
      <c r="S1" s="6"/>
      <c r="T1" s="6"/>
      <c r="U1" s="6"/>
      <c r="V1" s="6"/>
      <c r="W1" s="6"/>
    </row>
    <row r="2" s="8" customFormat="1" ht="28.5" spans="1:23">
      <c r="A2" s="6" t="s">
        <v>1</v>
      </c>
      <c r="B2" s="6" t="s">
        <v>2</v>
      </c>
      <c r="C2" s="6" t="s">
        <v>3</v>
      </c>
      <c r="D2" s="6" t="s">
        <v>4</v>
      </c>
      <c r="E2" s="6" t="s">
        <v>5</v>
      </c>
      <c r="F2" s="6" t="s">
        <v>6</v>
      </c>
      <c r="G2" s="6" t="s">
        <v>7</v>
      </c>
      <c r="H2" s="11" t="s">
        <v>8</v>
      </c>
      <c r="I2" s="11" t="s">
        <v>726</v>
      </c>
      <c r="J2" s="12" t="s">
        <v>10</v>
      </c>
      <c r="K2" s="13" t="s">
        <v>11</v>
      </c>
      <c r="L2" s="14" t="s">
        <v>12</v>
      </c>
      <c r="M2" s="6" t="s">
        <v>13</v>
      </c>
      <c r="N2" s="6" t="s">
        <v>14</v>
      </c>
      <c r="O2" s="6" t="s">
        <v>15</v>
      </c>
      <c r="P2" s="6" t="s">
        <v>727</v>
      </c>
      <c r="Q2" s="6" t="s">
        <v>18</v>
      </c>
      <c r="R2" s="15" t="s">
        <v>19</v>
      </c>
      <c r="S2" s="14" t="s">
        <v>12</v>
      </c>
      <c r="T2" s="6" t="s">
        <v>13</v>
      </c>
      <c r="U2" s="6" t="s">
        <v>14</v>
      </c>
      <c r="V2" s="6" t="s">
        <v>15</v>
      </c>
      <c r="W2" s="16" t="s">
        <v>20</v>
      </c>
    </row>
    <row r="3" s="8" customFormat="1" ht="120.75" spans="1:23">
      <c r="A3" s="6">
        <v>1</v>
      </c>
      <c r="B3" s="17" t="s">
        <v>728</v>
      </c>
      <c r="C3" s="6" t="s">
        <v>638</v>
      </c>
      <c r="D3" s="6" t="s">
        <v>634</v>
      </c>
      <c r="E3" s="6">
        <f t="shared" ref="E3:E17" si="0">R3</f>
        <v>18</v>
      </c>
      <c r="F3" s="6">
        <v>210</v>
      </c>
      <c r="G3" s="6">
        <f t="shared" ref="G3:G17" si="1">F3*R3</f>
        <v>3780</v>
      </c>
      <c r="H3" s="18">
        <v>192</v>
      </c>
      <c r="I3" s="18">
        <f>H3*E3</f>
        <v>3456</v>
      </c>
      <c r="J3" s="19" t="s">
        <v>729</v>
      </c>
      <c r="K3" s="20" t="s">
        <v>51</v>
      </c>
      <c r="L3" s="6">
        <f>S3*F3</f>
        <v>1050</v>
      </c>
      <c r="M3" s="6">
        <f>T3*F3</f>
        <v>630</v>
      </c>
      <c r="N3" s="6">
        <f>U3*F3</f>
        <v>630</v>
      </c>
      <c r="O3" s="6">
        <f>V3*F3</f>
        <v>1050</v>
      </c>
      <c r="P3" s="6">
        <f>W3*F3</f>
        <v>420</v>
      </c>
      <c r="Q3" s="21" t="s">
        <v>730</v>
      </c>
      <c r="R3" s="15">
        <f t="shared" ref="R3:R17" si="2">SUM(S3:W3)</f>
        <v>18</v>
      </c>
      <c r="S3" s="14">
        <v>5</v>
      </c>
      <c r="T3" s="22">
        <v>3</v>
      </c>
      <c r="U3" s="22">
        <v>3</v>
      </c>
      <c r="V3" s="6">
        <v>5</v>
      </c>
      <c r="W3" s="16">
        <v>2</v>
      </c>
    </row>
    <row r="4" s="8" customFormat="1" ht="172.5" spans="1:23">
      <c r="A4" s="6">
        <v>2</v>
      </c>
      <c r="B4" s="17" t="s">
        <v>731</v>
      </c>
      <c r="C4" s="17" t="s">
        <v>732</v>
      </c>
      <c r="D4" s="6" t="s">
        <v>634</v>
      </c>
      <c r="E4" s="6">
        <f t="shared" si="0"/>
        <v>17</v>
      </c>
      <c r="F4" s="6">
        <v>110</v>
      </c>
      <c r="G4" s="6">
        <f t="shared" si="1"/>
        <v>1870</v>
      </c>
      <c r="H4" s="18">
        <v>98.4</v>
      </c>
      <c r="I4" s="18">
        <f t="shared" ref="I4:I17" si="3">H4*E4</f>
        <v>1672.8</v>
      </c>
      <c r="J4" s="19" t="s">
        <v>733</v>
      </c>
      <c r="K4" s="20" t="s">
        <v>51</v>
      </c>
      <c r="L4" s="6">
        <f t="shared" ref="L4:L17" si="4">S4*F4</f>
        <v>440</v>
      </c>
      <c r="M4" s="6">
        <f t="shared" ref="M4:M17" si="5">T4*F4</f>
        <v>550</v>
      </c>
      <c r="N4" s="6">
        <f t="shared" ref="N4:N17" si="6">U4*F4</f>
        <v>330</v>
      </c>
      <c r="O4" s="6">
        <f t="shared" ref="O4:O17" si="7">V4*F4</f>
        <v>550</v>
      </c>
      <c r="P4" s="6">
        <f t="shared" ref="P4:P17" si="8">W4*F4</f>
        <v>0</v>
      </c>
      <c r="Q4" s="21" t="s">
        <v>730</v>
      </c>
      <c r="R4" s="15">
        <f t="shared" si="2"/>
        <v>17</v>
      </c>
      <c r="S4" s="14">
        <v>4</v>
      </c>
      <c r="T4" s="22">
        <v>5</v>
      </c>
      <c r="U4" s="22">
        <v>3</v>
      </c>
      <c r="V4" s="6">
        <v>5</v>
      </c>
      <c r="W4" s="16"/>
    </row>
    <row r="5" s="8" customFormat="1" ht="86.25" spans="1:23">
      <c r="A5" s="6">
        <v>3</v>
      </c>
      <c r="B5" s="17" t="s">
        <v>734</v>
      </c>
      <c r="C5" s="17" t="s">
        <v>732</v>
      </c>
      <c r="D5" s="6" t="s">
        <v>634</v>
      </c>
      <c r="E5" s="6">
        <f t="shared" si="0"/>
        <v>23</v>
      </c>
      <c r="F5" s="6">
        <v>90</v>
      </c>
      <c r="G5" s="6">
        <f t="shared" si="1"/>
        <v>2070</v>
      </c>
      <c r="H5" s="18">
        <v>66.33</v>
      </c>
      <c r="I5" s="18">
        <f t="shared" si="3"/>
        <v>1525.59</v>
      </c>
      <c r="J5" s="19" t="s">
        <v>735</v>
      </c>
      <c r="K5" s="20" t="s">
        <v>51</v>
      </c>
      <c r="L5" s="6">
        <f t="shared" si="4"/>
        <v>540</v>
      </c>
      <c r="M5" s="6">
        <f t="shared" si="5"/>
        <v>450</v>
      </c>
      <c r="N5" s="6">
        <f t="shared" si="6"/>
        <v>270</v>
      </c>
      <c r="O5" s="6">
        <f t="shared" si="7"/>
        <v>450</v>
      </c>
      <c r="P5" s="6">
        <f t="shared" si="8"/>
        <v>360</v>
      </c>
      <c r="Q5" s="21" t="s">
        <v>730</v>
      </c>
      <c r="R5" s="15">
        <f t="shared" si="2"/>
        <v>23</v>
      </c>
      <c r="S5" s="14">
        <v>6</v>
      </c>
      <c r="T5" s="22">
        <v>5</v>
      </c>
      <c r="U5" s="22">
        <v>3</v>
      </c>
      <c r="V5" s="6">
        <v>5</v>
      </c>
      <c r="W5" s="16">
        <v>4</v>
      </c>
    </row>
    <row r="6" s="8" customFormat="1" ht="138" spans="1:23">
      <c r="A6" s="6">
        <v>4</v>
      </c>
      <c r="B6" s="17" t="s">
        <v>736</v>
      </c>
      <c r="C6" s="6" t="s">
        <v>737</v>
      </c>
      <c r="D6" s="6" t="s">
        <v>366</v>
      </c>
      <c r="E6" s="6">
        <f t="shared" si="0"/>
        <v>18</v>
      </c>
      <c r="F6" s="6">
        <v>70</v>
      </c>
      <c r="G6" s="6">
        <f t="shared" si="1"/>
        <v>1260</v>
      </c>
      <c r="H6" s="18">
        <v>96.04</v>
      </c>
      <c r="I6" s="18">
        <f t="shared" si="3"/>
        <v>1728.72</v>
      </c>
      <c r="J6" s="19" t="s">
        <v>738</v>
      </c>
      <c r="K6" s="20" t="s">
        <v>51</v>
      </c>
      <c r="L6" s="6">
        <f t="shared" si="4"/>
        <v>280</v>
      </c>
      <c r="M6" s="6">
        <f t="shared" si="5"/>
        <v>280</v>
      </c>
      <c r="N6" s="6">
        <f t="shared" si="6"/>
        <v>280</v>
      </c>
      <c r="O6" s="6">
        <f t="shared" si="7"/>
        <v>420</v>
      </c>
      <c r="P6" s="6">
        <f t="shared" si="8"/>
        <v>0</v>
      </c>
      <c r="Q6" s="21" t="s">
        <v>730</v>
      </c>
      <c r="R6" s="15">
        <f t="shared" si="2"/>
        <v>18</v>
      </c>
      <c r="S6" s="14">
        <v>4</v>
      </c>
      <c r="T6" s="22">
        <v>4</v>
      </c>
      <c r="U6" s="22">
        <v>4</v>
      </c>
      <c r="V6" s="6">
        <v>6</v>
      </c>
      <c r="W6" s="16"/>
    </row>
    <row r="7" s="8" customFormat="1" ht="51.75" spans="1:23">
      <c r="A7" s="6">
        <v>5</v>
      </c>
      <c r="B7" s="17" t="s">
        <v>736</v>
      </c>
      <c r="C7" s="6" t="s">
        <v>739</v>
      </c>
      <c r="D7" s="6" t="s">
        <v>366</v>
      </c>
      <c r="E7" s="6">
        <f t="shared" si="0"/>
        <v>26</v>
      </c>
      <c r="F7" s="6">
        <v>90</v>
      </c>
      <c r="G7" s="6">
        <f t="shared" si="1"/>
        <v>2340</v>
      </c>
      <c r="H7" s="18">
        <v>83.4</v>
      </c>
      <c r="I7" s="18">
        <f t="shared" si="3"/>
        <v>2168.4</v>
      </c>
      <c r="J7" s="19" t="s">
        <v>740</v>
      </c>
      <c r="K7" s="20" t="s">
        <v>51</v>
      </c>
      <c r="L7" s="6">
        <f t="shared" si="4"/>
        <v>540</v>
      </c>
      <c r="M7" s="6">
        <f t="shared" si="5"/>
        <v>540</v>
      </c>
      <c r="N7" s="6">
        <f t="shared" si="6"/>
        <v>360</v>
      </c>
      <c r="O7" s="6">
        <f t="shared" si="7"/>
        <v>540</v>
      </c>
      <c r="P7" s="6">
        <f t="shared" si="8"/>
        <v>360</v>
      </c>
      <c r="Q7" s="21" t="s">
        <v>730</v>
      </c>
      <c r="R7" s="15">
        <f t="shared" si="2"/>
        <v>26</v>
      </c>
      <c r="S7" s="14">
        <v>6</v>
      </c>
      <c r="T7" s="22">
        <v>6</v>
      </c>
      <c r="U7" s="22">
        <v>4</v>
      </c>
      <c r="V7" s="6">
        <v>6</v>
      </c>
      <c r="W7" s="16">
        <v>4</v>
      </c>
    </row>
    <row r="8" s="8" customFormat="1" ht="138" spans="1:23">
      <c r="A8" s="6">
        <v>6</v>
      </c>
      <c r="B8" s="17" t="s">
        <v>741</v>
      </c>
      <c r="C8" s="6" t="s">
        <v>742</v>
      </c>
      <c r="D8" s="6" t="s">
        <v>23</v>
      </c>
      <c r="E8" s="6">
        <f t="shared" si="0"/>
        <v>7</v>
      </c>
      <c r="F8" s="6">
        <v>130</v>
      </c>
      <c r="G8" s="6">
        <f t="shared" si="1"/>
        <v>910</v>
      </c>
      <c r="H8" s="18">
        <v>92.4</v>
      </c>
      <c r="I8" s="18">
        <f t="shared" si="3"/>
        <v>646.8</v>
      </c>
      <c r="J8" s="19" t="s">
        <v>743</v>
      </c>
      <c r="K8" s="20" t="s">
        <v>51</v>
      </c>
      <c r="L8" s="6">
        <f t="shared" si="4"/>
        <v>390</v>
      </c>
      <c r="M8" s="6">
        <f t="shared" si="5"/>
        <v>130</v>
      </c>
      <c r="N8" s="6">
        <f t="shared" si="6"/>
        <v>130</v>
      </c>
      <c r="O8" s="6">
        <f t="shared" si="7"/>
        <v>260</v>
      </c>
      <c r="P8" s="6">
        <f t="shared" si="8"/>
        <v>0</v>
      </c>
      <c r="Q8" s="21" t="s">
        <v>744</v>
      </c>
      <c r="R8" s="15">
        <f t="shared" si="2"/>
        <v>7</v>
      </c>
      <c r="S8" s="14">
        <v>3</v>
      </c>
      <c r="T8" s="22">
        <v>1</v>
      </c>
      <c r="U8" s="22">
        <v>1</v>
      </c>
      <c r="V8" s="6">
        <v>2</v>
      </c>
      <c r="W8" s="16"/>
    </row>
    <row r="9" s="8" customFormat="1" ht="17.25" spans="1:23">
      <c r="A9" s="6"/>
      <c r="B9" s="23"/>
      <c r="C9" s="24"/>
      <c r="D9" s="24"/>
      <c r="E9" s="25"/>
      <c r="F9" s="25"/>
      <c r="G9" s="25"/>
      <c r="H9" s="26"/>
      <c r="I9" s="26"/>
      <c r="J9" s="19"/>
      <c r="K9" s="20"/>
      <c r="L9" s="6"/>
      <c r="M9" s="6"/>
      <c r="N9" s="6"/>
      <c r="O9" s="6"/>
      <c r="P9" s="6"/>
      <c r="Q9" s="21"/>
      <c r="R9" s="15"/>
      <c r="S9" s="14"/>
      <c r="T9" s="22"/>
      <c r="U9" s="22"/>
      <c r="V9" s="6"/>
      <c r="W9" s="16"/>
    </row>
    <row r="10" s="8" customFormat="1" ht="138" spans="1:23">
      <c r="A10" s="6">
        <v>8</v>
      </c>
      <c r="B10" s="17" t="s">
        <v>745</v>
      </c>
      <c r="C10" s="6" t="s">
        <v>638</v>
      </c>
      <c r="D10" s="6" t="s">
        <v>23</v>
      </c>
      <c r="E10" s="6">
        <f t="shared" si="0"/>
        <v>33</v>
      </c>
      <c r="F10" s="6">
        <v>120</v>
      </c>
      <c r="G10" s="6">
        <f t="shared" si="1"/>
        <v>3960</v>
      </c>
      <c r="H10" s="18">
        <v>115.24</v>
      </c>
      <c r="I10" s="18">
        <f t="shared" si="3"/>
        <v>3802.92</v>
      </c>
      <c r="J10" s="19" t="s">
        <v>746</v>
      </c>
      <c r="K10" s="20" t="s">
        <v>51</v>
      </c>
      <c r="L10" s="6">
        <f t="shared" si="4"/>
        <v>600</v>
      </c>
      <c r="M10" s="6">
        <f t="shared" si="5"/>
        <v>960</v>
      </c>
      <c r="N10" s="6">
        <f t="shared" si="6"/>
        <v>600</v>
      </c>
      <c r="O10" s="6">
        <f t="shared" si="7"/>
        <v>1200</v>
      </c>
      <c r="P10" s="6">
        <f t="shared" si="8"/>
        <v>600</v>
      </c>
      <c r="Q10" s="21" t="s">
        <v>747</v>
      </c>
      <c r="R10" s="15">
        <f t="shared" si="2"/>
        <v>33</v>
      </c>
      <c r="S10" s="14">
        <v>5</v>
      </c>
      <c r="T10" s="22">
        <v>8</v>
      </c>
      <c r="U10" s="22">
        <v>5</v>
      </c>
      <c r="V10" s="6">
        <v>10</v>
      </c>
      <c r="W10" s="16">
        <v>5</v>
      </c>
    </row>
    <row r="11" s="8" customFormat="1" ht="138" spans="1:23">
      <c r="A11" s="6">
        <v>9</v>
      </c>
      <c r="B11" s="17" t="s">
        <v>748</v>
      </c>
      <c r="C11" s="6" t="s">
        <v>742</v>
      </c>
      <c r="D11" s="6" t="s">
        <v>23</v>
      </c>
      <c r="E11" s="6">
        <f t="shared" si="0"/>
        <v>11</v>
      </c>
      <c r="F11" s="6">
        <v>95</v>
      </c>
      <c r="G11" s="6">
        <f t="shared" si="1"/>
        <v>1045</v>
      </c>
      <c r="H11" s="18">
        <v>91.72</v>
      </c>
      <c r="I11" s="18">
        <f t="shared" si="3"/>
        <v>1008.92</v>
      </c>
      <c r="J11" s="19" t="s">
        <v>749</v>
      </c>
      <c r="K11" s="20" t="s">
        <v>51</v>
      </c>
      <c r="L11" s="6">
        <f t="shared" si="4"/>
        <v>285</v>
      </c>
      <c r="M11" s="6">
        <f t="shared" si="5"/>
        <v>190</v>
      </c>
      <c r="N11" s="6">
        <f t="shared" si="6"/>
        <v>190</v>
      </c>
      <c r="O11" s="6">
        <f t="shared" si="7"/>
        <v>380</v>
      </c>
      <c r="P11" s="6">
        <f t="shared" si="8"/>
        <v>0</v>
      </c>
      <c r="Q11" s="21" t="s">
        <v>744</v>
      </c>
      <c r="R11" s="15">
        <f t="shared" si="2"/>
        <v>11</v>
      </c>
      <c r="S11" s="14">
        <v>3</v>
      </c>
      <c r="T11" s="22">
        <v>2</v>
      </c>
      <c r="U11" s="22">
        <v>2</v>
      </c>
      <c r="V11" s="6">
        <v>4</v>
      </c>
      <c r="W11" s="16"/>
    </row>
    <row r="12" s="8" customFormat="1" ht="17.25" spans="1:23">
      <c r="A12" s="6"/>
      <c r="B12" s="23"/>
      <c r="C12" s="24"/>
      <c r="D12" s="24"/>
      <c r="E12" s="25"/>
      <c r="F12" s="25"/>
      <c r="G12" s="25"/>
      <c r="H12" s="26"/>
      <c r="I12" s="26"/>
      <c r="J12" s="19"/>
      <c r="K12" s="20"/>
      <c r="L12" s="6"/>
      <c r="M12" s="6"/>
      <c r="N12" s="6"/>
      <c r="O12" s="6"/>
      <c r="P12" s="6"/>
      <c r="Q12" s="21"/>
      <c r="R12" s="15"/>
      <c r="S12" s="14"/>
      <c r="T12" s="22"/>
      <c r="U12" s="22"/>
      <c r="V12" s="6"/>
      <c r="W12" s="16"/>
    </row>
    <row r="13" s="8" customFormat="1" ht="103.5" spans="1:23">
      <c r="A13" s="6">
        <v>11</v>
      </c>
      <c r="B13" s="17" t="s">
        <v>750</v>
      </c>
      <c r="C13" s="6" t="s">
        <v>751</v>
      </c>
      <c r="D13" s="6" t="s">
        <v>23</v>
      </c>
      <c r="E13" s="6">
        <f t="shared" si="0"/>
        <v>46</v>
      </c>
      <c r="F13" s="6">
        <v>110</v>
      </c>
      <c r="G13" s="6">
        <f t="shared" si="1"/>
        <v>5060</v>
      </c>
      <c r="H13" s="18">
        <v>83.52</v>
      </c>
      <c r="I13" s="18">
        <f t="shared" si="3"/>
        <v>3841.92</v>
      </c>
      <c r="J13" s="19" t="s">
        <v>752</v>
      </c>
      <c r="K13" s="20" t="s">
        <v>51</v>
      </c>
      <c r="L13" s="6">
        <f t="shared" si="4"/>
        <v>1100</v>
      </c>
      <c r="M13" s="6">
        <f t="shared" si="5"/>
        <v>1760</v>
      </c>
      <c r="N13" s="6">
        <f t="shared" si="6"/>
        <v>550</v>
      </c>
      <c r="O13" s="6">
        <f t="shared" si="7"/>
        <v>1100</v>
      </c>
      <c r="P13" s="6">
        <f t="shared" si="8"/>
        <v>550</v>
      </c>
      <c r="Q13" s="21" t="s">
        <v>747</v>
      </c>
      <c r="R13" s="15">
        <f t="shared" si="2"/>
        <v>46</v>
      </c>
      <c r="S13" s="14">
        <v>10</v>
      </c>
      <c r="T13" s="22">
        <v>16</v>
      </c>
      <c r="U13" s="22">
        <v>5</v>
      </c>
      <c r="V13" s="6">
        <v>10</v>
      </c>
      <c r="W13" s="16">
        <v>5</v>
      </c>
    </row>
    <row r="14" s="8" customFormat="1" ht="17.25" spans="1:23">
      <c r="A14" s="6"/>
      <c r="B14" s="23"/>
      <c r="C14" s="24"/>
      <c r="D14" s="24"/>
      <c r="E14" s="25"/>
      <c r="F14" s="25"/>
      <c r="G14" s="25"/>
      <c r="H14" s="26"/>
      <c r="I14" s="26"/>
      <c r="J14" s="19"/>
      <c r="K14" s="20"/>
      <c r="L14" s="6"/>
      <c r="M14" s="6"/>
      <c r="N14" s="6"/>
      <c r="O14" s="6"/>
      <c r="P14" s="6"/>
      <c r="Q14" s="21"/>
      <c r="R14" s="15"/>
      <c r="S14" s="14"/>
      <c r="T14" s="22"/>
      <c r="U14" s="22"/>
      <c r="V14" s="6"/>
      <c r="W14" s="16"/>
    </row>
    <row r="15" s="8" customFormat="1" ht="103.5" spans="1:23">
      <c r="A15" s="6">
        <v>13</v>
      </c>
      <c r="B15" s="17" t="s">
        <v>753</v>
      </c>
      <c r="C15" s="6" t="s">
        <v>754</v>
      </c>
      <c r="D15" s="6" t="s">
        <v>634</v>
      </c>
      <c r="E15" s="6">
        <f t="shared" si="0"/>
        <v>36</v>
      </c>
      <c r="F15" s="6">
        <v>190</v>
      </c>
      <c r="G15" s="6">
        <f t="shared" si="1"/>
        <v>6840</v>
      </c>
      <c r="H15" s="8">
        <v>182.28</v>
      </c>
      <c r="I15" s="18">
        <f t="shared" si="3"/>
        <v>6562.08</v>
      </c>
      <c r="J15" s="19" t="s">
        <v>755</v>
      </c>
      <c r="K15" s="20" t="s">
        <v>51</v>
      </c>
      <c r="L15" s="6">
        <f t="shared" si="4"/>
        <v>1900</v>
      </c>
      <c r="M15" s="6">
        <f t="shared" si="5"/>
        <v>1140</v>
      </c>
      <c r="N15" s="6">
        <f t="shared" si="6"/>
        <v>1520</v>
      </c>
      <c r="O15" s="6">
        <f t="shared" si="7"/>
        <v>2280</v>
      </c>
      <c r="P15" s="6">
        <f t="shared" si="8"/>
        <v>0</v>
      </c>
      <c r="Q15" s="21" t="s">
        <v>744</v>
      </c>
      <c r="R15" s="15">
        <f t="shared" si="2"/>
        <v>36</v>
      </c>
      <c r="S15" s="14">
        <v>10</v>
      </c>
      <c r="T15" s="22">
        <v>6</v>
      </c>
      <c r="U15" s="22">
        <v>8</v>
      </c>
      <c r="V15" s="6">
        <v>12</v>
      </c>
      <c r="W15" s="16"/>
    </row>
    <row r="16" s="8" customFormat="1" ht="103.5" spans="1:23">
      <c r="A16" s="6">
        <v>14</v>
      </c>
      <c r="B16" s="17" t="s">
        <v>756</v>
      </c>
      <c r="C16" s="6" t="s">
        <v>742</v>
      </c>
      <c r="D16" s="6" t="s">
        <v>634</v>
      </c>
      <c r="E16" s="6">
        <f t="shared" si="0"/>
        <v>7</v>
      </c>
      <c r="F16" s="6">
        <v>170</v>
      </c>
      <c r="G16" s="6">
        <f t="shared" si="1"/>
        <v>1190</v>
      </c>
      <c r="H16" s="18">
        <v>150</v>
      </c>
      <c r="I16" s="18">
        <f t="shared" si="3"/>
        <v>1050</v>
      </c>
      <c r="J16" s="19" t="s">
        <v>757</v>
      </c>
      <c r="K16" s="20" t="s">
        <v>25</v>
      </c>
      <c r="L16" s="6">
        <f t="shared" si="4"/>
        <v>510</v>
      </c>
      <c r="M16" s="6">
        <f t="shared" si="5"/>
        <v>170</v>
      </c>
      <c r="N16" s="6">
        <f t="shared" si="6"/>
        <v>170</v>
      </c>
      <c r="O16" s="6">
        <f t="shared" si="7"/>
        <v>340</v>
      </c>
      <c r="P16" s="6">
        <f t="shared" si="8"/>
        <v>0</v>
      </c>
      <c r="Q16" s="21" t="s">
        <v>744</v>
      </c>
      <c r="R16" s="15">
        <f t="shared" si="2"/>
        <v>7</v>
      </c>
      <c r="S16" s="14">
        <v>3</v>
      </c>
      <c r="T16" s="22">
        <v>1</v>
      </c>
      <c r="U16" s="22">
        <v>1</v>
      </c>
      <c r="V16" s="6">
        <v>2</v>
      </c>
      <c r="W16" s="16"/>
    </row>
    <row r="17" s="8" customFormat="1" ht="120.75" spans="1:23">
      <c r="A17" s="27">
        <v>15</v>
      </c>
      <c r="B17" s="28" t="s">
        <v>758</v>
      </c>
      <c r="C17" s="27" t="s">
        <v>439</v>
      </c>
      <c r="D17" s="27" t="s">
        <v>634</v>
      </c>
      <c r="E17" s="27">
        <f t="shared" si="0"/>
        <v>70</v>
      </c>
      <c r="F17" s="27">
        <v>15</v>
      </c>
      <c r="G17" s="27">
        <f t="shared" si="1"/>
        <v>1050</v>
      </c>
      <c r="H17" s="29">
        <v>19.8</v>
      </c>
      <c r="I17" s="29">
        <f t="shared" si="3"/>
        <v>1386</v>
      </c>
      <c r="J17" s="30" t="s">
        <v>759</v>
      </c>
      <c r="K17" s="31" t="s">
        <v>51</v>
      </c>
      <c r="L17" s="6">
        <f t="shared" si="4"/>
        <v>300</v>
      </c>
      <c r="M17" s="6">
        <f t="shared" si="5"/>
        <v>150</v>
      </c>
      <c r="N17" s="6">
        <f t="shared" si="6"/>
        <v>120</v>
      </c>
      <c r="O17" s="6">
        <f t="shared" si="7"/>
        <v>180</v>
      </c>
      <c r="P17" s="6">
        <f t="shared" si="8"/>
        <v>300</v>
      </c>
      <c r="Q17" s="14" t="s">
        <v>760</v>
      </c>
      <c r="R17" s="15">
        <f t="shared" si="2"/>
        <v>70</v>
      </c>
      <c r="S17" s="14">
        <v>20</v>
      </c>
      <c r="T17" s="22">
        <v>10</v>
      </c>
      <c r="U17" s="22">
        <v>8</v>
      </c>
      <c r="V17" s="22">
        <v>12</v>
      </c>
      <c r="W17" s="16">
        <v>20</v>
      </c>
    </row>
    <row r="18" s="8" customFormat="1" spans="1:23">
      <c r="A18" s="17"/>
      <c r="B18" s="17" t="s">
        <v>414</v>
      </c>
      <c r="C18" s="17"/>
      <c r="D18" s="17"/>
      <c r="E18" s="17"/>
      <c r="F18" s="17"/>
      <c r="G18" s="17">
        <f>SUM(G3:G17)</f>
        <v>31375</v>
      </c>
      <c r="H18" s="17"/>
      <c r="I18" s="17">
        <f>SUM(I3:I17)</f>
        <v>28850.15</v>
      </c>
      <c r="J18" s="17"/>
      <c r="K18" s="17"/>
      <c r="L18" s="17">
        <f>SUM(L3:L17)</f>
        <v>7935</v>
      </c>
      <c r="M18" s="17">
        <f>SUM(M3:M17)</f>
        <v>6950</v>
      </c>
      <c r="N18" s="17">
        <f>SUM(N3:N17)</f>
        <v>5150</v>
      </c>
      <c r="O18" s="17">
        <f>SUM(O3:O17)</f>
        <v>8750</v>
      </c>
      <c r="P18" s="17">
        <f>SUM(P3:P17)</f>
        <v>2590</v>
      </c>
      <c r="Q18" s="17"/>
      <c r="R18" s="17"/>
      <c r="S18" s="17"/>
      <c r="T18" s="17"/>
      <c r="U18" s="17"/>
      <c r="V18" s="17"/>
      <c r="W18" s="16"/>
    </row>
  </sheetData>
  <mergeCells count="2">
    <mergeCell ref="A1:P1"/>
    <mergeCell ref="R1:W1"/>
  </mergeCells>
  <pageMargins left="0.75" right="0.75" top="1" bottom="1" header="0.5" footer="0.5"/>
  <pageSetup paperSize="9" scale="38" fitToWidth="0"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B19" sqref="B19"/>
    </sheetView>
  </sheetViews>
  <sheetFormatPr defaultColWidth="9" defaultRowHeight="14.25" outlineLevelCol="2"/>
  <cols>
    <col min="1" max="1" width="10.375" style="2" customWidth="1"/>
    <col min="2" max="3" width="22.625" style="2" customWidth="1"/>
  </cols>
  <sheetData>
    <row r="1" ht="53" customHeight="1" spans="1:3">
      <c r="A1" s="3" t="s">
        <v>761</v>
      </c>
      <c r="B1" s="3"/>
      <c r="C1" s="3"/>
    </row>
    <row r="2" ht="25" customHeight="1" spans="1:3">
      <c r="A2" s="4" t="s">
        <v>1</v>
      </c>
      <c r="B2" s="4" t="s">
        <v>762</v>
      </c>
      <c r="C2" s="4" t="s">
        <v>763</v>
      </c>
    </row>
    <row r="3" ht="25" customHeight="1" spans="1:3">
      <c r="A3" s="4">
        <v>1</v>
      </c>
      <c r="B3" s="4" t="s">
        <v>764</v>
      </c>
      <c r="C3" s="4">
        <v>29169</v>
      </c>
    </row>
    <row r="4" s="1" customFormat="1" ht="25" customHeight="1" spans="1:3">
      <c r="A4" s="5">
        <v>2</v>
      </c>
      <c r="B4" s="5" t="s">
        <v>765</v>
      </c>
      <c r="C4" s="5">
        <v>62660</v>
      </c>
    </row>
    <row r="5" ht="25" customHeight="1" spans="1:3">
      <c r="A5" s="4" t="s">
        <v>766</v>
      </c>
      <c r="B5" s="4"/>
      <c r="C5" s="4">
        <v>91829</v>
      </c>
    </row>
    <row r="8" ht="45" customHeight="1" spans="1:3">
      <c r="A8" s="3" t="s">
        <v>767</v>
      </c>
      <c r="B8" s="3"/>
      <c r="C8" s="3"/>
    </row>
    <row r="9" ht="25" customHeight="1" spans="1:3">
      <c r="A9" s="4" t="s">
        <v>1</v>
      </c>
      <c r="B9" s="4" t="s">
        <v>762</v>
      </c>
      <c r="C9" s="4" t="s">
        <v>763</v>
      </c>
    </row>
    <row r="10" ht="49" customHeight="1" spans="1:3">
      <c r="A10" s="4">
        <v>1</v>
      </c>
      <c r="B10" s="6" t="s">
        <v>768</v>
      </c>
      <c r="C10" s="4">
        <v>78139.5</v>
      </c>
    </row>
    <row r="11" ht="25" customHeight="1" spans="1:3">
      <c r="A11" s="4">
        <v>2</v>
      </c>
      <c r="B11" s="4" t="s">
        <v>769</v>
      </c>
      <c r="C11" s="4">
        <v>39460</v>
      </c>
    </row>
    <row r="12" ht="25" customHeight="1" spans="1:3">
      <c r="A12" s="4" t="s">
        <v>770</v>
      </c>
      <c r="B12" s="4"/>
      <c r="C12" s="4">
        <v>117599.5</v>
      </c>
    </row>
    <row r="15" spans="1:3">
      <c r="A15" s="7" t="s">
        <v>771</v>
      </c>
      <c r="B15" s="7"/>
      <c r="C15" s="2">
        <f>C5+C12</f>
        <v>209428.5</v>
      </c>
    </row>
  </sheetData>
  <mergeCells count="5">
    <mergeCell ref="A1:C1"/>
    <mergeCell ref="A5:B5"/>
    <mergeCell ref="A8:C8"/>
    <mergeCell ref="A12:B12"/>
    <mergeCell ref="A15:B15"/>
  </mergeCells>
  <pageMargins left="0.75" right="0.75" top="1" bottom="1"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劳保用品(乐采云平台采购）</vt:lpstr>
      <vt:lpstr>工程维修用品及电器工具设备</vt:lpstr>
      <vt:lpstr>智能化网络</vt:lpstr>
      <vt:lpstr>办公及装扮（乐采云采购</vt:lpstr>
      <vt:lpstr>秩序维护（乐采云采购</vt:lpstr>
      <vt:lpstr>服装（乐采云采购</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张先森</cp:lastModifiedBy>
  <dcterms:created xsi:type="dcterms:W3CDTF">2026-06-23T21:02:00Z</dcterms:created>
  <dcterms:modified xsi:type="dcterms:W3CDTF">2026-07-15T07:09:03Z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F85D41F598D042E197B85FCAD23ABFEB_13</vt:lpwstr>
  </property>
  <property fmtid="{D5CDD505-2E9C-101B-9397-08002B2CF9AE}" pid="3" name="KSOProductBuildVer">
    <vt:lpwstr>2052-12.1.0.26895</vt:lpwstr>
  </property>
  <property fmtid="{D5CDD505-2E9C-101B-9397-08002B2CF9AE}" pid="4" name="CalculationRule">
    <vt:i4>0</vt:i4>
  </property>
</Properties>
</file>